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20" yWindow="30" windowWidth="14940" windowHeight="8100"/>
  </bookViews>
  <sheets>
    <sheet name="02-04産業別就業者数(15歳以上）" sheetId="1" r:id="rId1"/>
  </sheets>
  <definedNames>
    <definedName name="_xlnm.Print_Area" localSheetId="0">'02-04産業別就業者数(15歳以上）'!$A$1:$AD$54</definedName>
  </definedNames>
  <calcPr calcId="162913"/>
</workbook>
</file>

<file path=xl/calcChain.xml><?xml version="1.0" encoding="utf-8"?>
<calcChain xmlns="http://schemas.openxmlformats.org/spreadsheetml/2006/main">
  <c r="Z12" i="1" l="1"/>
  <c r="N24" i="1"/>
  <c r="O24" i="1" s="1"/>
  <c r="AD38" i="1"/>
  <c r="AD39" i="1"/>
  <c r="AD11" i="1" s="1"/>
  <c r="AD42" i="1"/>
  <c r="AD43" i="1"/>
  <c r="AD46" i="1"/>
  <c r="AD47" i="1"/>
  <c r="AD50" i="1"/>
  <c r="AD51" i="1"/>
  <c r="AD12" i="1"/>
  <c r="AC12" i="1"/>
  <c r="AB12" i="1"/>
  <c r="X12" i="1"/>
  <c r="V12" i="1"/>
  <c r="AA12" i="1"/>
  <c r="Y12" i="1"/>
  <c r="W12" i="1"/>
  <c r="U12" i="1"/>
  <c r="T12" i="1"/>
  <c r="S12" i="1"/>
  <c r="R12" i="1"/>
  <c r="Q12" i="1"/>
  <c r="P12" i="1"/>
  <c r="N12" i="1" s="1"/>
  <c r="M12" i="1"/>
  <c r="L12" i="1"/>
  <c r="K12" i="1"/>
  <c r="I12" i="1"/>
  <c r="C12" i="1" s="1"/>
  <c r="H12" i="1"/>
  <c r="F12" i="1"/>
  <c r="D52" i="1"/>
  <c r="I52" i="1"/>
  <c r="C52" i="1" s="1"/>
  <c r="N52" i="1"/>
  <c r="D48" i="1"/>
  <c r="I48" i="1"/>
  <c r="N48" i="1"/>
  <c r="O48" i="1" s="1"/>
  <c r="N44" i="1"/>
  <c r="I44" i="1"/>
  <c r="D44" i="1"/>
  <c r="I40" i="1"/>
  <c r="N40" i="1"/>
  <c r="D40" i="1"/>
  <c r="C40" i="1" s="1"/>
  <c r="N36" i="1"/>
  <c r="O36" i="1" s="1"/>
  <c r="I36" i="1"/>
  <c r="D36" i="1"/>
  <c r="C36" i="1" s="1"/>
  <c r="N32" i="1"/>
  <c r="C32" i="1" s="1"/>
  <c r="I32" i="1"/>
  <c r="D32" i="1"/>
  <c r="N28" i="1"/>
  <c r="I28" i="1"/>
  <c r="J28" i="1" s="1"/>
  <c r="D28" i="1"/>
  <c r="N20" i="1"/>
  <c r="O20" i="1" s="1"/>
  <c r="I20" i="1"/>
  <c r="J20" i="1" s="1"/>
  <c r="I24" i="1"/>
  <c r="J24" i="1" s="1"/>
  <c r="D24" i="1"/>
  <c r="E24" i="1"/>
  <c r="D20" i="1"/>
  <c r="E20" i="1" s="1"/>
  <c r="N16" i="1"/>
  <c r="O16" i="1"/>
  <c r="D16" i="1"/>
  <c r="I16" i="1"/>
  <c r="J16" i="1"/>
  <c r="AD10" i="1"/>
  <c r="C48" i="1"/>
  <c r="C44" i="1"/>
  <c r="O44" i="1" s="1"/>
  <c r="J44" i="1"/>
  <c r="E16" i="1"/>
  <c r="E44" i="1"/>
  <c r="E48" i="1"/>
  <c r="J48" i="1"/>
  <c r="C28" i="1"/>
  <c r="O28" i="1" s="1"/>
  <c r="D12" i="1"/>
  <c r="E28" i="1"/>
  <c r="J32" i="1" l="1"/>
  <c r="E32" i="1"/>
  <c r="O40" i="1"/>
  <c r="J40" i="1"/>
  <c r="E40" i="1"/>
  <c r="J36" i="1"/>
  <c r="E36" i="1"/>
  <c r="E52" i="1"/>
  <c r="O52" i="1"/>
  <c r="J12" i="1"/>
  <c r="O12" i="1"/>
  <c r="O32" i="1"/>
  <c r="J52" i="1"/>
</calcChain>
</file>

<file path=xl/sharedStrings.xml><?xml version="1.0" encoding="utf-8"?>
<sst xmlns="http://schemas.openxmlformats.org/spreadsheetml/2006/main" count="53" uniqueCount="48">
  <si>
    <t>年</t>
    <rPh sb="0" eb="1">
      <t>ネン</t>
    </rPh>
    <phoneticPr fontId="2"/>
  </si>
  <si>
    <t>総　数</t>
    <rPh sb="0" eb="3">
      <t>ソウスウ</t>
    </rPh>
    <phoneticPr fontId="2"/>
  </si>
  <si>
    <t>第　１　次　産　業</t>
    <rPh sb="0" eb="1">
      <t>ダイ</t>
    </rPh>
    <rPh sb="4" eb="5">
      <t>ツギ</t>
    </rPh>
    <rPh sb="6" eb="9">
      <t>サンギョウ</t>
    </rPh>
    <phoneticPr fontId="2"/>
  </si>
  <si>
    <t>第　　　　３　　　　次　　　　産　　　　業</t>
    <rPh sb="0" eb="1">
      <t>ダイ</t>
    </rPh>
    <rPh sb="10" eb="11">
      <t>ツギ</t>
    </rPh>
    <rPh sb="15" eb="21">
      <t>サンギョウ</t>
    </rPh>
    <phoneticPr fontId="2"/>
  </si>
  <si>
    <t>総　　数</t>
    <rPh sb="0" eb="4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</si>
  <si>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</si>
  <si>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</si>
  <si>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電気・ｶﾞｽ
・水道業・
熱 供 給</t>
    <rPh sb="0" eb="2">
      <t>デンキ</t>
    </rPh>
    <rPh sb="8" eb="11">
      <t>スイドウギョウ</t>
    </rPh>
    <rPh sb="13" eb="14">
      <t>ネツ</t>
    </rPh>
    <rPh sb="15" eb="18">
      <t>キョウキュウ</t>
    </rPh>
    <phoneticPr fontId="2"/>
  </si>
  <si>
    <t>構成比
（％）</t>
    <rPh sb="0" eb="3">
      <t>コウセイヒ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</si>
  <si>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</si>
  <si>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</si>
  <si>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</si>
  <si>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</si>
  <si>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</si>
  <si>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</si>
  <si>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</si>
  <si>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</si>
  <si>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</si>
  <si>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</si>
  <si>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注）総数には分類不能の産業を含む。</t>
    <rPh sb="0" eb="1">
      <t>チュウ</t>
    </rPh>
    <rPh sb="2" eb="4">
      <t>ソウスウ</t>
    </rPh>
    <rPh sb="6" eb="8">
      <t>ブンルイ</t>
    </rPh>
    <rPh sb="8" eb="10">
      <t>フノウ</t>
    </rPh>
    <rPh sb="11" eb="13">
      <t>サンギョウ</t>
    </rPh>
    <rPh sb="14" eb="15">
      <t>フク</t>
    </rPh>
    <phoneticPr fontId="2"/>
  </si>
  <si>
    <t>〈資料〉国勢調査</t>
    <rPh sb="1" eb="3">
      <t>シリョウ</t>
    </rPh>
    <rPh sb="4" eb="6">
      <t>コクセイ</t>
    </rPh>
    <rPh sb="6" eb="8">
      <t>チョウサ</t>
    </rPh>
    <phoneticPr fontId="2"/>
  </si>
  <si>
    <t>8　人　　　口</t>
    <phoneticPr fontId="2"/>
  </si>
  <si>
    <t>人　　　口　9</t>
    <phoneticPr fontId="2"/>
  </si>
  <si>
    <t>(４)産業別就業者数（15歳以上）</t>
    <phoneticPr fontId="2"/>
  </si>
  <si>
    <t xml:space="preserve"> </t>
    <phoneticPr fontId="2"/>
  </si>
  <si>
    <t>市町別</t>
    <rPh sb="0" eb="1">
      <t>シ</t>
    </rPh>
    <rPh sb="1" eb="2">
      <t>マチ</t>
    </rPh>
    <rPh sb="2" eb="3">
      <t>ベツ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</si>
  <si>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</si>
  <si>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</si>
  <si>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漁業</t>
    <rPh sb="0" eb="2">
      <t>ギョギョウ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</si>
  <si>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</si>
  <si>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公務</t>
    <rPh sb="0" eb="2">
      <t>コウム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</si>
  <si>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</si>
  <si>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（単位：人）各年10月１日現在</t>
    <rPh sb="1" eb="3">
      <t>タンイ</t>
    </rPh>
    <rPh sb="4" eb="5">
      <t>ヒト</t>
    </rPh>
    <rPh sb="6" eb="7">
      <t>カク</t>
    </rPh>
    <phoneticPr fontId="2"/>
  </si>
  <si>
    <t>第　２　次　産　業</t>
    <rPh sb="0" eb="1">
      <t>ダイ</t>
    </rPh>
    <rPh sb="4" eb="5">
      <t>ツギ</t>
    </rPh>
    <rPh sb="6" eb="7">
      <t>サン</t>
    </rPh>
    <rPh sb="8" eb="9">
      <t>ギョウ</t>
    </rPh>
    <phoneticPr fontId="2"/>
  </si>
  <si>
    <t>-</t>
    <phoneticPr fontId="2"/>
  </si>
  <si>
    <t>分類不能</t>
    <rPh sb="0" eb="2">
      <t>ブンルイ</t>
    </rPh>
    <rPh sb="2" eb="4">
      <t>フノウ</t>
    </rPh>
    <phoneticPr fontId="2"/>
  </si>
  <si>
    <t xml:space="preserve">情報
通信業
</t>
    <rPh sb="0" eb="2">
      <t>ジョウホウ</t>
    </rPh>
    <rPh sb="3" eb="6">
      <t>ツウシンギョウ</t>
    </rPh>
    <phoneticPr fontId="2"/>
  </si>
  <si>
    <t xml:space="preserve">運輸業、郵便業
</t>
    <rPh sb="0" eb="3">
      <t>ウンユギョウ</t>
    </rPh>
    <rPh sb="4" eb="6">
      <t>ユウビン</t>
    </rPh>
    <rPh sb="6" eb="7">
      <t>ギョウ</t>
    </rPh>
    <phoneticPr fontId="2"/>
  </si>
  <si>
    <t xml:space="preserve">卸　売・
小売業
</t>
    <rPh sb="0" eb="1">
      <t>オロシ</t>
    </rPh>
    <rPh sb="2" eb="3">
      <t>バイ</t>
    </rPh>
    <rPh sb="5" eb="8">
      <t>コウリギョウ</t>
    </rPh>
    <phoneticPr fontId="2"/>
  </si>
  <si>
    <t xml:space="preserve">宿泊業・
飲食
サービス業
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</si>
  <si>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 xml:space="preserve">教育・
学習
支援業
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</si>
  <si>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 xml:space="preserve">医療・
福祉
</t>
    <rPh sb="0" eb="2">
      <t>イリョウ</t>
    </rPh>
    <rPh sb="4" eb="6">
      <t>フクシ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</si>
  <si>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</si>
  <si>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学術研究、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"/>
  </si>
  <si>
    <t>生活関連
サービス業、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</si>
  <si>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複合サービス事業</t>
    <rPh sb="0" eb="2">
      <t>フクゴウ</t>
    </rPh>
    <rPh sb="6" eb="8">
      <t>ジギョウ</t>
    </rPh>
    <phoneticPr fontId="2"/>
  </si>
  <si>
    <t>鉱業、
採石業、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3">
      <t>サイ</t>
    </rPh>
    <rPh sb="13" eb="14">
      <t>トリ</t>
    </rPh>
    <rPh sb="14" eb="15">
      <t>ギョウ</t>
    </rPh>
    <phoneticPr fontId="2"/>
  </si>
  <si>
    <t>H17年はサービス業に学術研究専門・技術サービス業、生活関連サービス業、娯楽業を含む。</t>
    <rPh sb="3" eb="4">
      <t>ネン</t>
    </rPh>
    <rPh sb="9" eb="10">
      <t>ギョウ</t>
    </rPh>
    <rPh sb="11" eb="13">
      <t>ガクジュツ</t>
    </rPh>
    <rPh sb="13" eb="15">
      <t>ケンキュウ</t>
    </rPh>
    <rPh sb="15" eb="17">
      <t>センモン</t>
    </rPh>
    <rPh sb="18" eb="20">
      <t>ギジュツ</t>
    </rPh>
    <rPh sb="24" eb="25">
      <t>ギョウ</t>
    </rPh>
    <rPh sb="26" eb="28">
      <t>セイカツ</t>
    </rPh>
    <rPh sb="28" eb="30">
      <t>カンレン</t>
    </rPh>
    <rPh sb="34" eb="35">
      <t>ギョウ</t>
    </rPh>
    <rPh sb="36" eb="39">
      <t>ゴラクギョウ</t>
    </rPh>
    <rPh sb="40" eb="4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</si>
</sst>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#,##0.0;[Red]\-#,##0.0"/>
    <numFmt numFmtId="179" formatCode="_ * #,###\ ;_ * \-#,###\ ;_ * &quot;-&quot;"/>
    <numFmt numFmtId="180" formatCode="_ * #,###;_ * \-#,###;_ * 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distributed"/>
    </xf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38" fontId="8" fillId="0" borderId="5" xfId="1" applyFont="1" applyBorder="1"/>
    <xf numFmtId="38" fontId="8" fillId="0" borderId="0" xfId="1" applyFont="1" applyBorder="1"/>
    <xf numFmtId="180" fontId="8" fillId="0" borderId="0" xfId="1" applyNumberFormat="1" applyFont="1" applyBorder="1"/>
    <xf numFmtId="176" fontId="8" fillId="0" borderId="5" xfId="0" applyNumberFormat="1" applyFont="1" applyBorder="1"/>
    <xf numFmtId="0" fontId="8" fillId="0" borderId="15" xfId="0" applyFont="1" applyFill="1" applyBorder="1"/>
    <xf numFmtId="0" fontId="8" fillId="0" borderId="7" xfId="0" applyFont="1" applyBorder="1" applyAlignment="1">
      <alignment horizontal="center"/>
    </xf>
    <xf numFmtId="38" fontId="8" fillId="0" borderId="0" xfId="1" applyFont="1" applyBorder="1" applyAlignment="1"/>
    <xf numFmtId="178" fontId="8" fillId="0" borderId="0" xfId="1" applyNumberFormat="1" applyFont="1" applyBorder="1" applyAlignment="1"/>
    <xf numFmtId="0" fontId="8" fillId="0" borderId="0" xfId="1" applyNumberFormat="1" applyFont="1" applyBorder="1" applyAlignment="1"/>
    <xf numFmtId="180" fontId="8" fillId="0" borderId="0" xfId="1" applyNumberFormat="1" applyFont="1" applyBorder="1" applyAlignment="1"/>
    <xf numFmtId="179" fontId="8" fillId="0" borderId="0" xfId="1" applyNumberFormat="1" applyFont="1" applyBorder="1" applyAlignment="1">
      <alignment horizontal="right"/>
    </xf>
    <xf numFmtId="38" fontId="8" fillId="0" borderId="15" xfId="0" applyNumberFormat="1" applyFont="1" applyFill="1" applyBorder="1"/>
    <xf numFmtId="179" fontId="8" fillId="0" borderId="0" xfId="1" applyNumberFormat="1" applyFont="1" applyBorder="1" applyAlignment="1"/>
    <xf numFmtId="0" fontId="8" fillId="0" borderId="0" xfId="0" applyFont="1"/>
    <xf numFmtId="38" fontId="8" fillId="0" borderId="0" xfId="1" applyFont="1" applyFill="1" applyBorder="1" applyAlignment="1"/>
    <xf numFmtId="38" fontId="8" fillId="0" borderId="15" xfId="1" applyFont="1" applyFill="1" applyBorder="1" applyAlignment="1"/>
    <xf numFmtId="180" fontId="8" fillId="0" borderId="0" xfId="1" applyNumberFormat="1" applyFont="1" applyBorder="1" applyAlignment="1">
      <alignment horizontal="right"/>
    </xf>
    <xf numFmtId="0" fontId="8" fillId="0" borderId="0" xfId="1" applyNumberFormat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38" fontId="8" fillId="0" borderId="10" xfId="1" applyFont="1" applyBorder="1" applyAlignment="1"/>
    <xf numFmtId="179" fontId="8" fillId="0" borderId="10" xfId="1" applyNumberFormat="1" applyFont="1" applyBorder="1" applyAlignment="1"/>
    <xf numFmtId="178" fontId="8" fillId="0" borderId="10" xfId="1" applyNumberFormat="1" applyFont="1" applyBorder="1" applyAlignment="1"/>
    <xf numFmtId="180" fontId="8" fillId="0" borderId="10" xfId="1" applyNumberFormat="1" applyFont="1" applyBorder="1" applyAlignment="1"/>
    <xf numFmtId="0" fontId="8" fillId="0" borderId="16" xfId="0" applyFont="1" applyFill="1" applyBorder="1"/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8"/>
  <sheetViews>
    <sheetView tabSelected="1" zoomScale="115" zoomScaleNormal="115" zoomScaleSheetLayoutView="100" workbookViewId="0">
      <pane ySplit="8" topLeftCell="A9" activePane="bottomLeft" state="frozen"/>
      <selection pane="bottomLeft" activeCell="A2" sqref="A2"/>
    </sheetView>
  </sheetViews>
  <sheetFormatPr defaultRowHeight="14.25" x14ac:dyDescent="0.15"/>
  <cols>
    <col min="1" max="1" width="10.375" style="2" customWidth="1"/>
    <col min="2" max="2" width="3.875" style="2" customWidth="1"/>
    <col min="3" max="3" width="8.125" style="3" customWidth="1"/>
    <col min="4" max="4" width="7.375" style="3" customWidth="1"/>
    <col min="5" max="5" width="4.625" style="3" customWidth="1"/>
    <col min="6" max="6" width="7.125" style="3" customWidth="1"/>
    <col min="7" max="7" width="3.75" style="3" customWidth="1"/>
    <col min="8" max="8" width="5.75" style="3" customWidth="1"/>
    <col min="9" max="9" width="8.5" style="3" customWidth="1"/>
    <col min="10" max="10" width="4.625" style="3" customWidth="1"/>
    <col min="11" max="11" width="7.125" style="3" customWidth="1"/>
    <col min="12" max="12" width="7.625" style="3" customWidth="1"/>
    <col min="13" max="13" width="8.75" style="3" customWidth="1"/>
    <col min="14" max="14" width="7.875" style="3" customWidth="1"/>
    <col min="15" max="15" width="4.625" style="3" customWidth="1"/>
    <col min="16" max="16" width="7" style="3" customWidth="1"/>
    <col min="17" max="18" width="7" style="4" customWidth="1"/>
    <col min="19" max="21" width="7" style="3" customWidth="1"/>
    <col min="22" max="22" width="6.125" style="3" customWidth="1"/>
    <col min="23" max="26" width="6.5" style="3" customWidth="1"/>
    <col min="27" max="27" width="6.125" style="3" customWidth="1"/>
    <col min="28" max="28" width="6.5" style="3" customWidth="1"/>
    <col min="29" max="29" width="6.125" style="3" customWidth="1"/>
    <col min="30" max="30" width="7.625" style="29" customWidth="1"/>
    <col min="31" max="16384" width="9" style="3"/>
  </cols>
  <sheetData>
    <row r="1" spans="1:30" ht="14.25" customHeight="1" x14ac:dyDescent="0.15">
      <c r="A1" s="1" t="s">
        <v>21</v>
      </c>
      <c r="AC1" s="5"/>
      <c r="AD1" s="28" t="s">
        <v>22</v>
      </c>
    </row>
    <row r="2" spans="1:30" ht="14.25" customHeight="1" x14ac:dyDescent="0.15"/>
    <row r="3" spans="1:30" ht="18.75" customHeight="1" x14ac:dyDescent="0.15">
      <c r="A3" s="6" t="s">
        <v>23</v>
      </c>
      <c r="B3" s="6"/>
      <c r="C3" s="7"/>
      <c r="S3" s="3" t="s">
        <v>24</v>
      </c>
    </row>
    <row r="4" spans="1:30" ht="14.25" customHeight="1" thickBot="1" x14ac:dyDescent="0.2">
      <c r="P4" s="72"/>
      <c r="Q4" s="72"/>
      <c r="R4" s="21"/>
      <c r="AC4" s="5"/>
      <c r="AD4" s="28" t="s">
        <v>32</v>
      </c>
    </row>
    <row r="5" spans="1:30" s="8" customFormat="1" ht="31.5" customHeight="1" x14ac:dyDescent="0.15">
      <c r="A5" s="59" t="s">
        <v>25</v>
      </c>
      <c r="B5" s="62" t="s">
        <v>0</v>
      </c>
      <c r="C5" s="65" t="s">
        <v>1</v>
      </c>
      <c r="D5" s="82" t="s">
        <v>2</v>
      </c>
      <c r="E5" s="83"/>
      <c r="F5" s="83"/>
      <c r="G5" s="83"/>
      <c r="H5" s="84"/>
      <c r="I5" s="82" t="s">
        <v>33</v>
      </c>
      <c r="J5" s="83"/>
      <c r="K5" s="83"/>
      <c r="L5" s="83"/>
      <c r="M5" s="84"/>
      <c r="N5" s="24"/>
      <c r="O5" s="25"/>
      <c r="P5" s="25" t="s">
        <v>3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6"/>
      <c r="AD5" s="78" t="s">
        <v>35</v>
      </c>
    </row>
    <row r="6" spans="1:30" s="8" customFormat="1" ht="31.5" customHeight="1" x14ac:dyDescent="0.15">
      <c r="A6" s="60"/>
      <c r="B6" s="63"/>
      <c r="C6" s="66"/>
      <c r="D6" s="68" t="s">
        <v>4</v>
      </c>
      <c r="E6" s="69"/>
      <c r="F6" s="69" t="s">
        <v>27</v>
      </c>
      <c r="G6" s="90" t="s">
        <v>26</v>
      </c>
      <c r="H6" s="81" t="s">
        <v>28</v>
      </c>
      <c r="I6" s="93" t="s">
        <v>4</v>
      </c>
      <c r="J6" s="93"/>
      <c r="K6" s="95" t="s">
        <v>46</v>
      </c>
      <c r="L6" s="81" t="s">
        <v>5</v>
      </c>
      <c r="M6" s="98" t="s">
        <v>6</v>
      </c>
      <c r="N6" s="68" t="s">
        <v>4</v>
      </c>
      <c r="O6" s="69"/>
      <c r="P6" s="74" t="s">
        <v>7</v>
      </c>
      <c r="Q6" s="73" t="s">
        <v>36</v>
      </c>
      <c r="R6" s="73" t="s">
        <v>37</v>
      </c>
      <c r="S6" s="77" t="s">
        <v>38</v>
      </c>
      <c r="T6" s="73" t="s">
        <v>29</v>
      </c>
      <c r="U6" s="73" t="s">
        <v>31</v>
      </c>
      <c r="V6" s="88" t="s">
        <v>43</v>
      </c>
      <c r="W6" s="73" t="s">
        <v>39</v>
      </c>
      <c r="X6" s="88" t="s">
        <v>44</v>
      </c>
      <c r="Y6" s="73" t="s">
        <v>40</v>
      </c>
      <c r="Z6" s="73" t="s">
        <v>41</v>
      </c>
      <c r="AA6" s="77" t="s">
        <v>45</v>
      </c>
      <c r="AB6" s="89" t="s">
        <v>42</v>
      </c>
      <c r="AC6" s="85" t="s">
        <v>30</v>
      </c>
      <c r="AD6" s="79"/>
    </row>
    <row r="7" spans="1:30" s="8" customFormat="1" ht="31.5" customHeight="1" x14ac:dyDescent="0.15">
      <c r="A7" s="60"/>
      <c r="B7" s="63"/>
      <c r="C7" s="66"/>
      <c r="D7" s="66"/>
      <c r="E7" s="70"/>
      <c r="F7" s="70"/>
      <c r="G7" s="91"/>
      <c r="H7" s="63"/>
      <c r="I7" s="94"/>
      <c r="J7" s="94"/>
      <c r="K7" s="96"/>
      <c r="L7" s="63"/>
      <c r="M7" s="98"/>
      <c r="N7" s="66"/>
      <c r="O7" s="70"/>
      <c r="P7" s="75"/>
      <c r="Q7" s="73"/>
      <c r="R7" s="73"/>
      <c r="S7" s="77"/>
      <c r="T7" s="73"/>
      <c r="U7" s="73"/>
      <c r="V7" s="88"/>
      <c r="W7" s="73"/>
      <c r="X7" s="88"/>
      <c r="Y7" s="73"/>
      <c r="Z7" s="73"/>
      <c r="AA7" s="77"/>
      <c r="AB7" s="89"/>
      <c r="AC7" s="86"/>
      <c r="AD7" s="79"/>
    </row>
    <row r="8" spans="1:30" s="8" customFormat="1" ht="40.5" customHeight="1" x14ac:dyDescent="0.15">
      <c r="A8" s="61"/>
      <c r="B8" s="64"/>
      <c r="C8" s="67"/>
      <c r="D8" s="9"/>
      <c r="E8" s="23" t="s">
        <v>8</v>
      </c>
      <c r="F8" s="71"/>
      <c r="G8" s="92"/>
      <c r="H8" s="64"/>
      <c r="I8" s="10"/>
      <c r="J8" s="22" t="s">
        <v>8</v>
      </c>
      <c r="K8" s="97"/>
      <c r="L8" s="64"/>
      <c r="M8" s="98"/>
      <c r="N8" s="9"/>
      <c r="O8" s="23" t="s">
        <v>8</v>
      </c>
      <c r="P8" s="76"/>
      <c r="Q8" s="73"/>
      <c r="R8" s="73"/>
      <c r="S8" s="77"/>
      <c r="T8" s="73"/>
      <c r="U8" s="73"/>
      <c r="V8" s="88"/>
      <c r="W8" s="73"/>
      <c r="X8" s="88"/>
      <c r="Y8" s="73"/>
      <c r="Z8" s="73"/>
      <c r="AA8" s="77"/>
      <c r="AB8" s="89"/>
      <c r="AC8" s="87"/>
      <c r="AD8" s="80"/>
    </row>
    <row r="9" spans="1:30" s="8" customFormat="1" ht="13.5" customHeight="1" x14ac:dyDescent="0.15">
      <c r="A9" s="11"/>
      <c r="B9" s="33"/>
      <c r="C9" s="34"/>
      <c r="D9" s="35"/>
      <c r="E9" s="36"/>
      <c r="F9" s="36"/>
      <c r="G9" s="36"/>
      <c r="H9" s="36"/>
      <c r="I9" s="36"/>
      <c r="J9" s="36"/>
      <c r="K9" s="37"/>
      <c r="L9" s="36"/>
      <c r="M9" s="36"/>
      <c r="N9" s="35"/>
      <c r="O9" s="35"/>
      <c r="P9" s="35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8"/>
      <c r="AD9" s="39"/>
    </row>
    <row r="10" spans="1:30" s="8" customFormat="1" ht="13.5" customHeight="1" x14ac:dyDescent="0.15">
      <c r="A10" s="13" t="s">
        <v>4</v>
      </c>
      <c r="B10" s="40">
        <v>17</v>
      </c>
      <c r="C10" s="41">
        <v>306968</v>
      </c>
      <c r="D10" s="41">
        <v>11662</v>
      </c>
      <c r="E10" s="42">
        <v>3.8</v>
      </c>
      <c r="F10" s="41">
        <v>9403</v>
      </c>
      <c r="G10" s="43">
        <v>1</v>
      </c>
      <c r="H10" s="41">
        <v>2258</v>
      </c>
      <c r="I10" s="41">
        <v>118628</v>
      </c>
      <c r="J10" s="42">
        <v>38.6</v>
      </c>
      <c r="K10" s="44">
        <v>24</v>
      </c>
      <c r="L10" s="41">
        <v>24608</v>
      </c>
      <c r="M10" s="41">
        <v>93996</v>
      </c>
      <c r="N10" s="41">
        <v>174193</v>
      </c>
      <c r="O10" s="42">
        <v>56.7</v>
      </c>
      <c r="P10" s="41">
        <v>1745</v>
      </c>
      <c r="Q10" s="41">
        <v>3948</v>
      </c>
      <c r="R10" s="41">
        <v>18795</v>
      </c>
      <c r="S10" s="41">
        <v>46607</v>
      </c>
      <c r="T10" s="41">
        <v>4834</v>
      </c>
      <c r="U10" s="41">
        <v>2509</v>
      </c>
      <c r="V10" s="45">
        <v>0</v>
      </c>
      <c r="W10" s="41">
        <v>15114</v>
      </c>
      <c r="X10" s="45">
        <v>0</v>
      </c>
      <c r="Y10" s="41">
        <v>10514</v>
      </c>
      <c r="Z10" s="41">
        <v>22322</v>
      </c>
      <c r="AA10" s="41">
        <v>2705</v>
      </c>
      <c r="AB10" s="41">
        <v>38236</v>
      </c>
      <c r="AC10" s="41">
        <v>6864</v>
      </c>
      <c r="AD10" s="46">
        <f>AD14+AD18+AD22+AD26+AD30+AD34+AD38+AD42+AD46+AD50</f>
        <v>2485</v>
      </c>
    </row>
    <row r="11" spans="1:30" s="8" customFormat="1" ht="13.5" customHeight="1" x14ac:dyDescent="0.15">
      <c r="A11" s="12"/>
      <c r="B11" s="40">
        <v>22</v>
      </c>
      <c r="C11" s="41">
        <v>309236</v>
      </c>
      <c r="D11" s="41">
        <v>9033</v>
      </c>
      <c r="E11" s="42">
        <v>2.9</v>
      </c>
      <c r="F11" s="41">
        <v>7199</v>
      </c>
      <c r="G11" s="43">
        <v>7</v>
      </c>
      <c r="H11" s="41">
        <v>1827</v>
      </c>
      <c r="I11" s="41">
        <v>111203</v>
      </c>
      <c r="J11" s="42">
        <v>36</v>
      </c>
      <c r="K11" s="44">
        <v>20</v>
      </c>
      <c r="L11" s="41">
        <v>22537</v>
      </c>
      <c r="M11" s="41">
        <v>88646</v>
      </c>
      <c r="N11" s="41">
        <v>175548</v>
      </c>
      <c r="O11" s="42">
        <v>56.8</v>
      </c>
      <c r="P11" s="41">
        <v>1953</v>
      </c>
      <c r="Q11" s="41">
        <v>4491</v>
      </c>
      <c r="R11" s="41">
        <v>19434</v>
      </c>
      <c r="S11" s="41">
        <v>44342</v>
      </c>
      <c r="T11" s="41">
        <v>5014</v>
      </c>
      <c r="U11" s="41">
        <v>3763</v>
      </c>
      <c r="V11" s="41">
        <v>7113</v>
      </c>
      <c r="W11" s="41">
        <v>16890</v>
      </c>
      <c r="X11" s="41">
        <v>10074</v>
      </c>
      <c r="Y11" s="41">
        <v>10855</v>
      </c>
      <c r="Z11" s="41">
        <v>26860</v>
      </c>
      <c r="AA11" s="41">
        <v>1581</v>
      </c>
      <c r="AB11" s="41">
        <v>16202</v>
      </c>
      <c r="AC11" s="41">
        <v>6976</v>
      </c>
      <c r="AD11" s="46">
        <f>AD15+AD19+AD23+AD27+AD31+AD35+AD39+AD43+AD47+AD51</f>
        <v>13452</v>
      </c>
    </row>
    <row r="12" spans="1:30" s="8" customFormat="1" ht="13.5" customHeight="1" x14ac:dyDescent="0.15">
      <c r="A12" s="12"/>
      <c r="B12" s="40">
        <v>27</v>
      </c>
      <c r="C12" s="41">
        <f>D12+I12+N12</f>
        <v>297251</v>
      </c>
      <c r="D12" s="41">
        <f>D16+D20+D24+D28+D32+D36+D40+D44+D48+D52</f>
        <v>8295</v>
      </c>
      <c r="E12" s="42">
        <v>2.8000000000000003</v>
      </c>
      <c r="F12" s="41">
        <f>F16+F20+F24+F28+F32+F36+F40+F44+F48+F52</f>
        <v>6616</v>
      </c>
      <c r="G12" s="44">
        <v>10</v>
      </c>
      <c r="H12" s="41">
        <f>H16+H20+H24+H28+H32+H36+H40+H44+H48+H52</f>
        <v>1669</v>
      </c>
      <c r="I12" s="41">
        <f>SUM(K12:M12)</f>
        <v>110758</v>
      </c>
      <c r="J12" s="42">
        <f>ROUNDUP(I12/C12*100,1)</f>
        <v>37.300000000000004</v>
      </c>
      <c r="K12" s="44">
        <f>K16+K20+K24+K28+K32+K36+K40+K44+K48+K52</f>
        <v>31</v>
      </c>
      <c r="L12" s="41">
        <f>L16+L20+L24+L28+L32+L36+L40+L44+L48+L52</f>
        <v>20691</v>
      </c>
      <c r="M12" s="41">
        <f>M16+M20+M24+M28+M32+M36+M40+M44+M48+M52</f>
        <v>90036</v>
      </c>
      <c r="N12" s="41">
        <f>SUM(P12:AC12)</f>
        <v>178198</v>
      </c>
      <c r="O12" s="42">
        <f>ROUNDUP(N12/C12*100,1)</f>
        <v>60</v>
      </c>
      <c r="P12" s="41">
        <f t="shared" ref="P12:AC12" si="0">P16+P20+P24+P28+P32+P36+P40+P44+P48+P52</f>
        <v>1933</v>
      </c>
      <c r="Q12" s="41">
        <f t="shared" si="0"/>
        <v>4458</v>
      </c>
      <c r="R12" s="41">
        <f t="shared" si="0"/>
        <v>18531</v>
      </c>
      <c r="S12" s="41">
        <f t="shared" si="0"/>
        <v>41900</v>
      </c>
      <c r="T12" s="41">
        <f t="shared" si="0"/>
        <v>4741</v>
      </c>
      <c r="U12" s="41">
        <f t="shared" si="0"/>
        <v>4092</v>
      </c>
      <c r="V12" s="41">
        <f>V16+V20+V24+V28+V32+V36+V40+V44+V48+V52</f>
        <v>7625</v>
      </c>
      <c r="W12" s="41">
        <f t="shared" si="0"/>
        <v>16575</v>
      </c>
      <c r="X12" s="41">
        <f>X16+X20+X24+X28+X32+X36+X40+X44+X48+X52</f>
        <v>9506</v>
      </c>
      <c r="Y12" s="41">
        <f t="shared" si="0"/>
        <v>11214</v>
      </c>
      <c r="Z12" s="41">
        <f>Z16+Z20+Z24+Z28+Z32+Z36+Z40+Z44+Z48+Z52</f>
        <v>31513</v>
      </c>
      <c r="AA12" s="41">
        <f t="shared" si="0"/>
        <v>2215</v>
      </c>
      <c r="AB12" s="41">
        <f t="shared" si="0"/>
        <v>16774</v>
      </c>
      <c r="AC12" s="41">
        <f t="shared" si="0"/>
        <v>7121</v>
      </c>
      <c r="AD12" s="46">
        <f>AD16+AD20+AD24+AD28+AD32+AD36+AD40+AD44+AD48+AD52</f>
        <v>10688</v>
      </c>
    </row>
    <row r="13" spans="1:30" s="8" customFormat="1" ht="13.5" customHeight="1" x14ac:dyDescent="0.15">
      <c r="A13" s="13"/>
      <c r="B13" s="40"/>
      <c r="C13" s="41"/>
      <c r="D13" s="41"/>
      <c r="E13" s="42"/>
      <c r="F13" s="41"/>
      <c r="G13" s="47"/>
      <c r="H13" s="41"/>
      <c r="I13" s="41"/>
      <c r="J13" s="42"/>
      <c r="K13" s="44"/>
      <c r="L13" s="41"/>
      <c r="M13" s="41"/>
      <c r="N13" s="41"/>
      <c r="O13" s="42"/>
      <c r="P13" s="41"/>
      <c r="Q13" s="41"/>
      <c r="R13" s="41"/>
      <c r="S13" s="41"/>
      <c r="T13" s="41"/>
      <c r="U13" s="41"/>
      <c r="V13" s="48"/>
      <c r="W13" s="41"/>
      <c r="X13" s="41"/>
      <c r="Y13" s="41"/>
      <c r="Z13" s="41"/>
      <c r="AA13" s="41"/>
      <c r="AB13" s="41"/>
      <c r="AC13" s="41"/>
      <c r="AD13" s="39"/>
    </row>
    <row r="14" spans="1:30" s="8" customFormat="1" ht="13.5" customHeight="1" x14ac:dyDescent="0.15">
      <c r="A14" s="13" t="s">
        <v>9</v>
      </c>
      <c r="B14" s="40">
        <v>17</v>
      </c>
      <c r="C14" s="41">
        <v>57186</v>
      </c>
      <c r="D14" s="41">
        <v>1014</v>
      </c>
      <c r="E14" s="42">
        <v>1.8</v>
      </c>
      <c r="F14" s="41">
        <v>1011</v>
      </c>
      <c r="G14" s="45">
        <v>0</v>
      </c>
      <c r="H14" s="41">
        <v>3</v>
      </c>
      <c r="I14" s="41">
        <v>21877</v>
      </c>
      <c r="J14" s="42">
        <v>38.299999999999997</v>
      </c>
      <c r="K14" s="44">
        <v>4</v>
      </c>
      <c r="L14" s="41">
        <v>4470</v>
      </c>
      <c r="M14" s="41">
        <v>17403</v>
      </c>
      <c r="N14" s="41">
        <v>33790</v>
      </c>
      <c r="O14" s="42">
        <v>59.1</v>
      </c>
      <c r="P14" s="41">
        <v>282</v>
      </c>
      <c r="Q14" s="41">
        <v>608</v>
      </c>
      <c r="R14" s="41">
        <v>3577</v>
      </c>
      <c r="S14" s="41">
        <v>9728</v>
      </c>
      <c r="T14" s="41">
        <v>1077</v>
      </c>
      <c r="U14" s="41">
        <v>499</v>
      </c>
      <c r="V14" s="45">
        <v>0</v>
      </c>
      <c r="W14" s="41">
        <v>2752</v>
      </c>
      <c r="X14" s="45">
        <v>0</v>
      </c>
      <c r="Y14" s="41">
        <v>2288</v>
      </c>
      <c r="Z14" s="41">
        <v>4563</v>
      </c>
      <c r="AA14" s="41">
        <v>431</v>
      </c>
      <c r="AB14" s="41">
        <v>6910</v>
      </c>
      <c r="AC14" s="41">
        <v>1075</v>
      </c>
      <c r="AD14" s="39">
        <v>505</v>
      </c>
    </row>
    <row r="15" spans="1:30" s="8" customFormat="1" ht="13.5" customHeight="1" x14ac:dyDescent="0.15">
      <c r="A15" s="12"/>
      <c r="B15" s="40">
        <v>22</v>
      </c>
      <c r="C15" s="41">
        <v>58397</v>
      </c>
      <c r="D15" s="41">
        <v>794</v>
      </c>
      <c r="E15" s="42">
        <v>1.4</v>
      </c>
      <c r="F15" s="41">
        <v>785</v>
      </c>
      <c r="G15" s="44">
        <v>1</v>
      </c>
      <c r="H15" s="41">
        <v>8</v>
      </c>
      <c r="I15" s="41">
        <v>20766</v>
      </c>
      <c r="J15" s="42">
        <v>35.6</v>
      </c>
      <c r="K15" s="44">
        <v>0</v>
      </c>
      <c r="L15" s="41">
        <v>4168</v>
      </c>
      <c r="M15" s="41">
        <v>16598</v>
      </c>
      <c r="N15" s="41">
        <v>34342</v>
      </c>
      <c r="O15" s="42">
        <v>58.8</v>
      </c>
      <c r="P15" s="41">
        <v>322</v>
      </c>
      <c r="Q15" s="41">
        <v>684</v>
      </c>
      <c r="R15" s="41">
        <v>3580</v>
      </c>
      <c r="S15" s="41">
        <v>8915</v>
      </c>
      <c r="T15" s="41">
        <v>1081</v>
      </c>
      <c r="U15" s="41">
        <v>774</v>
      </c>
      <c r="V15" s="49">
        <v>1358</v>
      </c>
      <c r="W15" s="41">
        <v>3298</v>
      </c>
      <c r="X15" s="41">
        <v>2139</v>
      </c>
      <c r="Y15" s="41">
        <v>2293</v>
      </c>
      <c r="Z15" s="41">
        <v>5560</v>
      </c>
      <c r="AA15" s="41">
        <v>236</v>
      </c>
      <c r="AB15" s="41">
        <v>2903</v>
      </c>
      <c r="AC15" s="41">
        <v>1199</v>
      </c>
      <c r="AD15" s="39">
        <v>2495</v>
      </c>
    </row>
    <row r="16" spans="1:30" s="8" customFormat="1" ht="13.5" customHeight="1" x14ac:dyDescent="0.15">
      <c r="A16" s="12"/>
      <c r="B16" s="40">
        <v>27</v>
      </c>
      <c r="C16" s="41">
        <v>56280</v>
      </c>
      <c r="D16" s="41">
        <f>F16+G16+H16</f>
        <v>756</v>
      </c>
      <c r="E16" s="42">
        <f>ROUNDUP(D16/C16*100,1)</f>
        <v>1.4000000000000001</v>
      </c>
      <c r="F16" s="41">
        <v>753</v>
      </c>
      <c r="G16" s="44">
        <v>1</v>
      </c>
      <c r="H16" s="41">
        <v>2</v>
      </c>
      <c r="I16" s="41">
        <f>K16+L16+M16</f>
        <v>19930</v>
      </c>
      <c r="J16" s="42">
        <f>ROUNDUP(I16/C16*100,1)</f>
        <v>35.5</v>
      </c>
      <c r="K16" s="44">
        <v>5</v>
      </c>
      <c r="L16" s="41">
        <v>3763</v>
      </c>
      <c r="M16" s="41">
        <v>16162</v>
      </c>
      <c r="N16" s="41">
        <f>P16+Q16+R16+S16+T16+U16+W16+Y16+Z16+AA16+V16+X16+AB16+AC16</f>
        <v>33235</v>
      </c>
      <c r="O16" s="42">
        <f>ROUNDUP(N16/C16*100,1)</f>
        <v>59.1</v>
      </c>
      <c r="P16" s="41">
        <v>290</v>
      </c>
      <c r="Q16" s="41">
        <v>635</v>
      </c>
      <c r="R16" s="41">
        <v>3230</v>
      </c>
      <c r="S16" s="41">
        <v>8105</v>
      </c>
      <c r="T16" s="41">
        <v>981</v>
      </c>
      <c r="U16" s="41">
        <v>838</v>
      </c>
      <c r="V16" s="49">
        <v>1329</v>
      </c>
      <c r="W16" s="41">
        <v>3073</v>
      </c>
      <c r="X16" s="41">
        <v>1883</v>
      </c>
      <c r="Y16" s="41">
        <v>2355</v>
      </c>
      <c r="Z16" s="41">
        <v>6131</v>
      </c>
      <c r="AA16" s="41">
        <v>374</v>
      </c>
      <c r="AB16" s="41">
        <v>2876</v>
      </c>
      <c r="AC16" s="41">
        <v>1135</v>
      </c>
      <c r="AD16" s="50">
        <v>2359</v>
      </c>
    </row>
    <row r="17" spans="1:30" s="8" customFormat="1" ht="13.5" customHeight="1" x14ac:dyDescent="0.15">
      <c r="A17" s="13"/>
      <c r="B17" s="40"/>
      <c r="C17" s="41"/>
      <c r="D17" s="41"/>
      <c r="E17" s="42"/>
      <c r="F17" s="41"/>
      <c r="G17" s="45"/>
      <c r="H17" s="41"/>
      <c r="I17" s="41"/>
      <c r="J17" s="42"/>
      <c r="K17" s="44"/>
      <c r="L17" s="41"/>
      <c r="M17" s="41"/>
      <c r="N17" s="41"/>
      <c r="O17" s="42"/>
      <c r="P17" s="41"/>
      <c r="Q17" s="41"/>
      <c r="R17" s="41"/>
      <c r="S17" s="41"/>
      <c r="T17" s="41"/>
      <c r="U17" s="41"/>
      <c r="V17" s="48"/>
      <c r="W17" s="41"/>
      <c r="X17" s="41"/>
      <c r="Y17" s="41"/>
      <c r="Z17" s="41"/>
      <c r="AA17" s="41"/>
      <c r="AB17" s="41"/>
      <c r="AC17" s="41"/>
      <c r="AD17" s="39"/>
    </row>
    <row r="18" spans="1:30" s="8" customFormat="1" ht="13.5" customHeight="1" x14ac:dyDescent="0.15">
      <c r="A18" s="13" t="s">
        <v>10</v>
      </c>
      <c r="B18" s="40">
        <v>17</v>
      </c>
      <c r="C18" s="41">
        <v>26295</v>
      </c>
      <c r="D18" s="41">
        <v>1397</v>
      </c>
      <c r="E18" s="42">
        <v>5.3</v>
      </c>
      <c r="F18" s="41">
        <v>1022</v>
      </c>
      <c r="G18" s="45">
        <v>0</v>
      </c>
      <c r="H18" s="41">
        <v>375</v>
      </c>
      <c r="I18" s="41">
        <v>9077</v>
      </c>
      <c r="J18" s="42">
        <v>34.5</v>
      </c>
      <c r="K18" s="44">
        <v>2</v>
      </c>
      <c r="L18" s="41">
        <v>1672</v>
      </c>
      <c r="M18" s="41">
        <v>7403</v>
      </c>
      <c r="N18" s="41">
        <v>15705</v>
      </c>
      <c r="O18" s="42">
        <v>59.7</v>
      </c>
      <c r="P18" s="41">
        <v>114</v>
      </c>
      <c r="Q18" s="41">
        <v>254</v>
      </c>
      <c r="R18" s="41">
        <v>2017</v>
      </c>
      <c r="S18" s="41">
        <v>4205</v>
      </c>
      <c r="T18" s="41">
        <v>382</v>
      </c>
      <c r="U18" s="41">
        <v>225</v>
      </c>
      <c r="V18" s="45">
        <v>0</v>
      </c>
      <c r="W18" s="41">
        <v>1075</v>
      </c>
      <c r="X18" s="45">
        <v>0</v>
      </c>
      <c r="Y18" s="41">
        <v>842</v>
      </c>
      <c r="Z18" s="41">
        <v>1738</v>
      </c>
      <c r="AA18" s="41">
        <v>392</v>
      </c>
      <c r="AB18" s="41">
        <v>3695</v>
      </c>
      <c r="AC18" s="41">
        <v>766</v>
      </c>
      <c r="AD18" s="39">
        <v>116</v>
      </c>
    </row>
    <row r="19" spans="1:30" s="8" customFormat="1" ht="13.5" customHeight="1" x14ac:dyDescent="0.15">
      <c r="A19" s="12"/>
      <c r="B19" s="40">
        <v>22</v>
      </c>
      <c r="C19" s="41">
        <v>27801</v>
      </c>
      <c r="D19" s="41">
        <v>1005</v>
      </c>
      <c r="E19" s="42">
        <v>3.6</v>
      </c>
      <c r="F19" s="41">
        <v>744</v>
      </c>
      <c r="G19" s="45">
        <v>0</v>
      </c>
      <c r="H19" s="41">
        <v>261</v>
      </c>
      <c r="I19" s="41">
        <v>8614</v>
      </c>
      <c r="J19" s="42">
        <v>31</v>
      </c>
      <c r="K19" s="44">
        <v>3</v>
      </c>
      <c r="L19" s="41">
        <v>1582</v>
      </c>
      <c r="M19" s="41">
        <v>7029</v>
      </c>
      <c r="N19" s="41">
        <v>16569</v>
      </c>
      <c r="O19" s="42">
        <v>59.6</v>
      </c>
      <c r="P19" s="41">
        <v>147</v>
      </c>
      <c r="Q19" s="41">
        <v>331</v>
      </c>
      <c r="R19" s="41">
        <v>2539</v>
      </c>
      <c r="S19" s="41">
        <v>3962</v>
      </c>
      <c r="T19" s="41">
        <v>436</v>
      </c>
      <c r="U19" s="41">
        <v>288</v>
      </c>
      <c r="V19" s="49">
        <v>637</v>
      </c>
      <c r="W19" s="41">
        <v>1408</v>
      </c>
      <c r="X19" s="41">
        <v>902</v>
      </c>
      <c r="Y19" s="41">
        <v>933</v>
      </c>
      <c r="Z19" s="41">
        <v>2223</v>
      </c>
      <c r="AA19" s="41">
        <v>251</v>
      </c>
      <c r="AB19" s="41">
        <v>1730</v>
      </c>
      <c r="AC19" s="41">
        <v>782</v>
      </c>
      <c r="AD19" s="39">
        <v>1613</v>
      </c>
    </row>
    <row r="20" spans="1:30" s="8" customFormat="1" ht="13.5" customHeight="1" x14ac:dyDescent="0.15">
      <c r="A20" s="12"/>
      <c r="B20" s="40">
        <v>27</v>
      </c>
      <c r="C20" s="41">
        <v>27688</v>
      </c>
      <c r="D20" s="41">
        <f>F20+H20</f>
        <v>844</v>
      </c>
      <c r="E20" s="42">
        <f>ROUNDUP(D20/C20*100,1)</f>
        <v>3.1</v>
      </c>
      <c r="F20" s="41">
        <v>595</v>
      </c>
      <c r="G20" s="45" t="s">
        <v>34</v>
      </c>
      <c r="H20" s="41">
        <v>249</v>
      </c>
      <c r="I20" s="41">
        <f>K20+L20+M20</f>
        <v>8591</v>
      </c>
      <c r="J20" s="42">
        <f>ROUNDUP(I20/C20*100,1)</f>
        <v>31.1</v>
      </c>
      <c r="K20" s="44">
        <v>3</v>
      </c>
      <c r="L20" s="41">
        <v>1459</v>
      </c>
      <c r="M20" s="41">
        <v>7129</v>
      </c>
      <c r="N20" s="41">
        <f>P20+Q20+R20+S20+T20+U20+W20+Y20+Z20+AA20+V20+X20+AB20+AC20</f>
        <v>17091</v>
      </c>
      <c r="O20" s="42">
        <f>ROUNDUP(N20/C20*100,1)</f>
        <v>61.800000000000004</v>
      </c>
      <c r="P20" s="41">
        <v>145</v>
      </c>
      <c r="Q20" s="41">
        <v>330</v>
      </c>
      <c r="R20" s="41">
        <v>2614</v>
      </c>
      <c r="S20" s="41">
        <v>3836</v>
      </c>
      <c r="T20" s="41">
        <v>377</v>
      </c>
      <c r="U20" s="41">
        <v>315</v>
      </c>
      <c r="V20" s="49">
        <v>641</v>
      </c>
      <c r="W20" s="41">
        <v>1455</v>
      </c>
      <c r="X20" s="41">
        <v>938</v>
      </c>
      <c r="Y20" s="41">
        <v>982</v>
      </c>
      <c r="Z20" s="41">
        <v>2648</v>
      </c>
      <c r="AA20" s="41">
        <v>342</v>
      </c>
      <c r="AB20" s="41">
        <v>1696</v>
      </c>
      <c r="AC20" s="41">
        <v>772</v>
      </c>
      <c r="AD20" s="39">
        <v>1162</v>
      </c>
    </row>
    <row r="21" spans="1:30" s="8" customFormat="1" ht="13.5" customHeight="1" x14ac:dyDescent="0.15">
      <c r="A21" s="13"/>
      <c r="B21" s="40"/>
      <c r="C21" s="41"/>
      <c r="D21" s="41"/>
      <c r="E21" s="42"/>
      <c r="F21" s="41"/>
      <c r="G21" s="45"/>
      <c r="H21" s="41"/>
      <c r="I21" s="41"/>
      <c r="J21" s="42"/>
      <c r="K21" s="44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8"/>
      <c r="W21" s="41"/>
      <c r="X21" s="41"/>
      <c r="Y21" s="41"/>
      <c r="Z21" s="41"/>
      <c r="AA21" s="41"/>
      <c r="AB21" s="41"/>
      <c r="AC21" s="41"/>
      <c r="AD21" s="39"/>
    </row>
    <row r="22" spans="1:30" s="8" customFormat="1" ht="13.5" customHeight="1" x14ac:dyDescent="0.15">
      <c r="A22" s="13" t="s">
        <v>11</v>
      </c>
      <c r="B22" s="40">
        <v>17</v>
      </c>
      <c r="C22" s="41">
        <v>55017</v>
      </c>
      <c r="D22" s="41">
        <v>1691</v>
      </c>
      <c r="E22" s="42">
        <v>3.1</v>
      </c>
      <c r="F22" s="41">
        <v>1690</v>
      </c>
      <c r="G22" s="45">
        <v>0</v>
      </c>
      <c r="H22" s="41">
        <v>1</v>
      </c>
      <c r="I22" s="41">
        <v>22351</v>
      </c>
      <c r="J22" s="42">
        <v>40.6</v>
      </c>
      <c r="K22" s="45">
        <v>0</v>
      </c>
      <c r="L22" s="41">
        <v>5644</v>
      </c>
      <c r="M22" s="41">
        <v>16707</v>
      </c>
      <c r="N22" s="41">
        <v>30689</v>
      </c>
      <c r="O22" s="42">
        <v>55.8</v>
      </c>
      <c r="P22" s="41">
        <v>234</v>
      </c>
      <c r="Q22" s="41">
        <v>910</v>
      </c>
      <c r="R22" s="41">
        <v>4094</v>
      </c>
      <c r="S22" s="41">
        <v>8092</v>
      </c>
      <c r="T22" s="41">
        <v>810</v>
      </c>
      <c r="U22" s="41">
        <v>420</v>
      </c>
      <c r="V22" s="45">
        <v>0</v>
      </c>
      <c r="W22" s="41">
        <v>2685</v>
      </c>
      <c r="X22" s="45">
        <v>0</v>
      </c>
      <c r="Y22" s="41">
        <v>1630</v>
      </c>
      <c r="Z22" s="41">
        <v>3593</v>
      </c>
      <c r="AA22" s="41">
        <v>310</v>
      </c>
      <c r="AB22" s="41">
        <v>6787</v>
      </c>
      <c r="AC22" s="41">
        <v>1124</v>
      </c>
      <c r="AD22" s="39">
        <v>286</v>
      </c>
    </row>
    <row r="23" spans="1:30" s="8" customFormat="1" ht="13.5" customHeight="1" x14ac:dyDescent="0.15">
      <c r="A23" s="12"/>
      <c r="B23" s="40">
        <v>22</v>
      </c>
      <c r="C23" s="41">
        <v>55252</v>
      </c>
      <c r="D23" s="41">
        <v>1365</v>
      </c>
      <c r="E23" s="42">
        <v>2.5</v>
      </c>
      <c r="F23" s="41">
        <v>1363</v>
      </c>
      <c r="G23" s="44">
        <v>2</v>
      </c>
      <c r="H23" s="45">
        <v>0</v>
      </c>
      <c r="I23" s="41">
        <v>20980</v>
      </c>
      <c r="J23" s="42">
        <v>38</v>
      </c>
      <c r="K23" s="44">
        <v>2</v>
      </c>
      <c r="L23" s="41">
        <v>5367</v>
      </c>
      <c r="M23" s="41">
        <v>15611</v>
      </c>
      <c r="N23" s="41">
        <v>30923</v>
      </c>
      <c r="O23" s="42">
        <v>56</v>
      </c>
      <c r="P23" s="41">
        <v>331</v>
      </c>
      <c r="Q23" s="41">
        <v>928</v>
      </c>
      <c r="R23" s="41">
        <v>4108</v>
      </c>
      <c r="S23" s="41">
        <v>7731</v>
      </c>
      <c r="T23" s="41">
        <v>911</v>
      </c>
      <c r="U23" s="41">
        <v>706</v>
      </c>
      <c r="V23" s="49">
        <v>1255</v>
      </c>
      <c r="W23" s="41">
        <v>2912</v>
      </c>
      <c r="X23" s="41">
        <v>1756</v>
      </c>
      <c r="Y23" s="41">
        <v>1690</v>
      </c>
      <c r="Z23" s="41">
        <v>4308</v>
      </c>
      <c r="AA23" s="41">
        <v>188</v>
      </c>
      <c r="AB23" s="41">
        <v>3023</v>
      </c>
      <c r="AC23" s="41">
        <v>1076</v>
      </c>
      <c r="AD23" s="39">
        <v>1984</v>
      </c>
    </row>
    <row r="24" spans="1:30" s="8" customFormat="1" ht="13.5" customHeight="1" x14ac:dyDescent="0.15">
      <c r="A24" s="12"/>
      <c r="B24" s="40">
        <v>27</v>
      </c>
      <c r="C24" s="41">
        <v>57637</v>
      </c>
      <c r="D24" s="41">
        <f>F24+G24+H24</f>
        <v>1262</v>
      </c>
      <c r="E24" s="42">
        <f>ROUNDUP(D24/C24*100,1)</f>
        <v>2.2000000000000002</v>
      </c>
      <c r="F24" s="41">
        <v>1258</v>
      </c>
      <c r="G24" s="44">
        <v>3</v>
      </c>
      <c r="H24" s="41">
        <v>1</v>
      </c>
      <c r="I24" s="41">
        <f>K24+L24+M24</f>
        <v>21531</v>
      </c>
      <c r="J24" s="42">
        <f>ROUNDUP(I24/C24*100,1)</f>
        <v>37.4</v>
      </c>
      <c r="K24" s="44">
        <v>8</v>
      </c>
      <c r="L24" s="41">
        <v>4802</v>
      </c>
      <c r="M24" s="41">
        <v>16721</v>
      </c>
      <c r="N24" s="41">
        <f>P24+Q24+R24+S24+T24+U24+W24+Y24+Z24+AA24+V24+X24+AB24+AC24</f>
        <v>32673</v>
      </c>
      <c r="O24" s="42">
        <f>ROUNDUP(N24/C24*100,1)</f>
        <v>56.7</v>
      </c>
      <c r="P24" s="41">
        <v>394</v>
      </c>
      <c r="Q24" s="41">
        <v>951</v>
      </c>
      <c r="R24" s="41">
        <v>3906</v>
      </c>
      <c r="S24" s="41">
        <v>7655</v>
      </c>
      <c r="T24" s="41">
        <v>872</v>
      </c>
      <c r="U24" s="41">
        <v>782</v>
      </c>
      <c r="V24" s="49">
        <v>1542</v>
      </c>
      <c r="W24" s="41">
        <v>2983</v>
      </c>
      <c r="X24" s="41">
        <v>1683</v>
      </c>
      <c r="Y24" s="41">
        <v>1845</v>
      </c>
      <c r="Z24" s="41">
        <v>5224</v>
      </c>
      <c r="AA24" s="41">
        <v>288</v>
      </c>
      <c r="AB24" s="41">
        <v>3249</v>
      </c>
      <c r="AC24" s="41">
        <v>1299</v>
      </c>
      <c r="AD24" s="39">
        <v>2171</v>
      </c>
    </row>
    <row r="25" spans="1:30" s="8" customFormat="1" ht="13.5" customHeight="1" x14ac:dyDescent="0.15">
      <c r="A25" s="13"/>
      <c r="B25" s="40"/>
      <c r="C25" s="41"/>
      <c r="D25" s="41"/>
      <c r="E25" s="42"/>
      <c r="F25" s="41"/>
      <c r="G25" s="45"/>
      <c r="H25" s="41"/>
      <c r="I25" s="41"/>
      <c r="J25" s="42"/>
      <c r="K25" s="44"/>
      <c r="L25" s="41"/>
      <c r="M25" s="41"/>
      <c r="N25" s="41"/>
      <c r="O25" s="42"/>
      <c r="P25" s="41"/>
      <c r="Q25" s="41"/>
      <c r="R25" s="41"/>
      <c r="S25" s="41"/>
      <c r="T25" s="41"/>
      <c r="U25" s="41"/>
      <c r="V25" s="48"/>
      <c r="W25" s="41"/>
      <c r="X25" s="41"/>
      <c r="Y25" s="41"/>
      <c r="Z25" s="48"/>
      <c r="AA25" s="41"/>
      <c r="AB25" s="41"/>
      <c r="AC25" s="41"/>
      <c r="AD25" s="39"/>
    </row>
    <row r="26" spans="1:30" s="8" customFormat="1" ht="13.5" customHeight="1" x14ac:dyDescent="0.15">
      <c r="A26" s="13" t="s">
        <v>12</v>
      </c>
      <c r="B26" s="40">
        <v>17</v>
      </c>
      <c r="C26" s="41">
        <v>42926</v>
      </c>
      <c r="D26" s="41">
        <v>1020</v>
      </c>
      <c r="E26" s="42">
        <v>2.4</v>
      </c>
      <c r="F26" s="41">
        <v>1019</v>
      </c>
      <c r="G26" s="45">
        <v>0</v>
      </c>
      <c r="H26" s="41">
        <v>1</v>
      </c>
      <c r="I26" s="41">
        <v>18500</v>
      </c>
      <c r="J26" s="42">
        <v>43.1</v>
      </c>
      <c r="K26" s="44">
        <v>1</v>
      </c>
      <c r="L26" s="41">
        <v>3080</v>
      </c>
      <c r="M26" s="41">
        <v>15419</v>
      </c>
      <c r="N26" s="41">
        <v>22773</v>
      </c>
      <c r="O26" s="42">
        <v>53.1</v>
      </c>
      <c r="P26" s="41">
        <v>199</v>
      </c>
      <c r="Q26" s="41">
        <v>697</v>
      </c>
      <c r="R26" s="41">
        <v>2015</v>
      </c>
      <c r="S26" s="41">
        <v>5906</v>
      </c>
      <c r="T26" s="41">
        <v>685</v>
      </c>
      <c r="U26" s="41">
        <v>321</v>
      </c>
      <c r="V26" s="45">
        <v>0</v>
      </c>
      <c r="W26" s="41">
        <v>1822</v>
      </c>
      <c r="X26" s="45">
        <v>0</v>
      </c>
      <c r="Y26" s="41">
        <v>1496</v>
      </c>
      <c r="Z26" s="41">
        <v>3114</v>
      </c>
      <c r="AA26" s="41">
        <v>289</v>
      </c>
      <c r="AB26" s="41">
        <v>5241</v>
      </c>
      <c r="AC26" s="41">
        <v>988</v>
      </c>
      <c r="AD26" s="39">
        <v>633</v>
      </c>
    </row>
    <row r="27" spans="1:30" s="8" customFormat="1" ht="13.5" customHeight="1" x14ac:dyDescent="0.15">
      <c r="A27" s="12"/>
      <c r="B27" s="40">
        <v>22</v>
      </c>
      <c r="C27" s="41">
        <v>44334</v>
      </c>
      <c r="D27" s="41">
        <v>817</v>
      </c>
      <c r="E27" s="42">
        <v>1.8</v>
      </c>
      <c r="F27" s="41">
        <v>816</v>
      </c>
      <c r="G27" s="45">
        <v>0</v>
      </c>
      <c r="H27" s="41">
        <v>1</v>
      </c>
      <c r="I27" s="41">
        <v>17654</v>
      </c>
      <c r="J27" s="42">
        <v>39.799999999999997</v>
      </c>
      <c r="K27" s="44">
        <v>4</v>
      </c>
      <c r="L27" s="41">
        <v>2806</v>
      </c>
      <c r="M27" s="41">
        <v>14844</v>
      </c>
      <c r="N27" s="41">
        <v>23689</v>
      </c>
      <c r="O27" s="42">
        <v>53.4</v>
      </c>
      <c r="P27" s="41">
        <v>252</v>
      </c>
      <c r="Q27" s="41">
        <v>974</v>
      </c>
      <c r="R27" s="41">
        <v>2120</v>
      </c>
      <c r="S27" s="41">
        <v>6167</v>
      </c>
      <c r="T27" s="41">
        <v>648</v>
      </c>
      <c r="U27" s="41">
        <v>520</v>
      </c>
      <c r="V27" s="49">
        <v>1182</v>
      </c>
      <c r="W27" s="41">
        <v>2053</v>
      </c>
      <c r="X27" s="41">
        <v>1275</v>
      </c>
      <c r="Y27" s="41">
        <v>1598</v>
      </c>
      <c r="Z27" s="41">
        <v>3673</v>
      </c>
      <c r="AA27" s="41">
        <v>147</v>
      </c>
      <c r="AB27" s="41">
        <v>2042</v>
      </c>
      <c r="AC27" s="41">
        <v>1038</v>
      </c>
      <c r="AD27" s="39">
        <v>2174</v>
      </c>
    </row>
    <row r="28" spans="1:30" s="8" customFormat="1" ht="13.5" customHeight="1" x14ac:dyDescent="0.15">
      <c r="A28" s="12"/>
      <c r="B28" s="40">
        <v>27</v>
      </c>
      <c r="C28" s="41">
        <f>D28+I28+N28</f>
        <v>45199</v>
      </c>
      <c r="D28" s="41">
        <f>F28+G28+H28</f>
        <v>763</v>
      </c>
      <c r="E28" s="42">
        <f>ROUNDUP(D28/C28*100,1)</f>
        <v>1.7000000000000002</v>
      </c>
      <c r="F28" s="41">
        <v>761</v>
      </c>
      <c r="G28" s="44">
        <v>2</v>
      </c>
      <c r="H28" s="45">
        <v>0</v>
      </c>
      <c r="I28" s="41">
        <f>K28+L28+M28</f>
        <v>18075</v>
      </c>
      <c r="J28" s="42">
        <f>ROUNDUP(I28/C28*100,1)</f>
        <v>40</v>
      </c>
      <c r="K28" s="44">
        <v>3</v>
      </c>
      <c r="L28" s="41">
        <v>2619</v>
      </c>
      <c r="M28" s="41">
        <v>15453</v>
      </c>
      <c r="N28" s="41">
        <f>P28+Q28+R28+S28+T28+U28+W28+Y28+Z28+AA28+V28+X28+AB28+AC28+AD28</f>
        <v>26361</v>
      </c>
      <c r="O28" s="42">
        <f>ROUNDUP(N28/C28*100,1)</f>
        <v>58.4</v>
      </c>
      <c r="P28" s="41">
        <v>255</v>
      </c>
      <c r="Q28" s="41">
        <v>981</v>
      </c>
      <c r="R28" s="41">
        <v>2119</v>
      </c>
      <c r="S28" s="41">
        <v>5590</v>
      </c>
      <c r="T28" s="41">
        <v>698</v>
      </c>
      <c r="U28" s="41">
        <v>670</v>
      </c>
      <c r="V28" s="49">
        <v>1301</v>
      </c>
      <c r="W28" s="41">
        <v>2097</v>
      </c>
      <c r="X28" s="41">
        <v>1222</v>
      </c>
      <c r="Y28" s="41">
        <v>1744</v>
      </c>
      <c r="Z28" s="41">
        <v>4616</v>
      </c>
      <c r="AA28" s="41">
        <v>192</v>
      </c>
      <c r="AB28" s="41">
        <v>2299</v>
      </c>
      <c r="AC28" s="41">
        <v>1006</v>
      </c>
      <c r="AD28" s="39">
        <v>1571</v>
      </c>
    </row>
    <row r="29" spans="1:30" s="8" customFormat="1" ht="13.5" customHeight="1" x14ac:dyDescent="0.15">
      <c r="A29" s="13"/>
      <c r="B29" s="40"/>
      <c r="C29" s="41"/>
      <c r="D29" s="41"/>
      <c r="E29" s="42"/>
      <c r="F29" s="41"/>
      <c r="G29" s="45"/>
      <c r="H29" s="41"/>
      <c r="I29" s="41"/>
      <c r="J29" s="42"/>
      <c r="K29" s="44"/>
      <c r="L29" s="41"/>
      <c r="M29" s="41"/>
      <c r="N29" s="41"/>
      <c r="O29" s="42"/>
      <c r="P29" s="41"/>
      <c r="Q29" s="41"/>
      <c r="R29" s="41"/>
      <c r="S29" s="41"/>
      <c r="T29" s="41"/>
      <c r="U29" s="41"/>
      <c r="V29" s="48"/>
      <c r="W29" s="41"/>
      <c r="X29" s="41"/>
      <c r="Y29" s="41"/>
      <c r="Z29" s="41"/>
      <c r="AA29" s="41"/>
      <c r="AB29" s="41"/>
      <c r="AC29" s="41"/>
      <c r="AD29" s="39"/>
    </row>
    <row r="30" spans="1:30" s="8" customFormat="1" ht="13.5" customHeight="1" x14ac:dyDescent="0.15">
      <c r="A30" s="13" t="s">
        <v>13</v>
      </c>
      <c r="B30" s="40">
        <v>17</v>
      </c>
      <c r="C30" s="41">
        <v>42807</v>
      </c>
      <c r="D30" s="41">
        <v>1253</v>
      </c>
      <c r="E30" s="42">
        <v>2.9</v>
      </c>
      <c r="F30" s="41">
        <v>1252</v>
      </c>
      <c r="G30" s="45">
        <v>0</v>
      </c>
      <c r="H30" s="41">
        <v>1</v>
      </c>
      <c r="I30" s="41">
        <v>15697</v>
      </c>
      <c r="J30" s="42">
        <v>36.700000000000003</v>
      </c>
      <c r="K30" s="44">
        <v>1</v>
      </c>
      <c r="L30" s="41">
        <v>3697</v>
      </c>
      <c r="M30" s="41">
        <v>11999</v>
      </c>
      <c r="N30" s="41">
        <v>25384</v>
      </c>
      <c r="O30" s="42">
        <v>59.3</v>
      </c>
      <c r="P30" s="41">
        <v>497</v>
      </c>
      <c r="Q30" s="41">
        <v>656</v>
      </c>
      <c r="R30" s="41">
        <v>2822</v>
      </c>
      <c r="S30" s="41">
        <v>6374</v>
      </c>
      <c r="T30" s="41">
        <v>667</v>
      </c>
      <c r="U30" s="41">
        <v>435</v>
      </c>
      <c r="V30" s="45">
        <v>0</v>
      </c>
      <c r="W30" s="41">
        <v>1853</v>
      </c>
      <c r="X30" s="45">
        <v>0</v>
      </c>
      <c r="Y30" s="41">
        <v>1473</v>
      </c>
      <c r="Z30" s="41">
        <v>3124</v>
      </c>
      <c r="AA30" s="41">
        <v>395</v>
      </c>
      <c r="AB30" s="41">
        <v>6023</v>
      </c>
      <c r="AC30" s="41">
        <v>1065</v>
      </c>
      <c r="AD30" s="39">
        <v>473</v>
      </c>
    </row>
    <row r="31" spans="1:30" s="8" customFormat="1" ht="13.5" customHeight="1" x14ac:dyDescent="0.15">
      <c r="A31" s="12"/>
      <c r="B31" s="40">
        <v>22</v>
      </c>
      <c r="C31" s="41">
        <v>42403</v>
      </c>
      <c r="D31" s="41">
        <v>874</v>
      </c>
      <c r="E31" s="42">
        <v>2.1</v>
      </c>
      <c r="F31" s="41">
        <v>871</v>
      </c>
      <c r="G31" s="44">
        <v>2</v>
      </c>
      <c r="H31" s="41">
        <v>1</v>
      </c>
      <c r="I31" s="41">
        <v>14414</v>
      </c>
      <c r="J31" s="42">
        <v>34</v>
      </c>
      <c r="K31" s="44">
        <v>2</v>
      </c>
      <c r="L31" s="41">
        <v>3403</v>
      </c>
      <c r="M31" s="41">
        <v>11009</v>
      </c>
      <c r="N31" s="41">
        <v>24875</v>
      </c>
      <c r="O31" s="42">
        <v>58.7</v>
      </c>
      <c r="P31" s="41">
        <v>491</v>
      </c>
      <c r="Q31" s="41">
        <v>637</v>
      </c>
      <c r="R31" s="41">
        <v>2966</v>
      </c>
      <c r="S31" s="41">
        <v>6124</v>
      </c>
      <c r="T31" s="41">
        <v>711</v>
      </c>
      <c r="U31" s="41">
        <v>552</v>
      </c>
      <c r="V31" s="49">
        <v>1084</v>
      </c>
      <c r="W31" s="41">
        <v>2051</v>
      </c>
      <c r="X31" s="41">
        <v>1311</v>
      </c>
      <c r="Y31" s="41">
        <v>1523</v>
      </c>
      <c r="Z31" s="41">
        <v>3619</v>
      </c>
      <c r="AA31" s="41">
        <v>180</v>
      </c>
      <c r="AB31" s="41">
        <v>2614</v>
      </c>
      <c r="AC31" s="41">
        <v>1012</v>
      </c>
      <c r="AD31" s="39">
        <v>2240</v>
      </c>
    </row>
    <row r="32" spans="1:30" s="8" customFormat="1" ht="13.5" customHeight="1" x14ac:dyDescent="0.15">
      <c r="A32" s="12"/>
      <c r="B32" s="40">
        <v>27</v>
      </c>
      <c r="C32" s="41">
        <f>D32+I32+N32</f>
        <v>41226</v>
      </c>
      <c r="D32" s="41">
        <f>F32+G32+H32</f>
        <v>829</v>
      </c>
      <c r="E32" s="42">
        <f>ROUNDUP(D32/C32*100,1)</f>
        <v>2.1</v>
      </c>
      <c r="F32" s="41">
        <v>826</v>
      </c>
      <c r="G32" s="44">
        <v>1</v>
      </c>
      <c r="H32" s="41">
        <v>2</v>
      </c>
      <c r="I32" s="41">
        <f>K32+L32+M32</f>
        <v>14112</v>
      </c>
      <c r="J32" s="42">
        <f>ROUNDUP(I32/C32*100,1)</f>
        <v>34.300000000000004</v>
      </c>
      <c r="K32" s="44">
        <v>2</v>
      </c>
      <c r="L32" s="41">
        <v>3123</v>
      </c>
      <c r="M32" s="41">
        <v>10987</v>
      </c>
      <c r="N32" s="41">
        <f>P32+Q32+R32+S32+T32+U32+W32+Y32+Z32+AA32+V32+X32+AB32+AC32+AD32</f>
        <v>26285</v>
      </c>
      <c r="O32" s="42">
        <f>ROUNDUP(N32/C32*100,1)</f>
        <v>63.800000000000004</v>
      </c>
      <c r="P32" s="41">
        <v>452</v>
      </c>
      <c r="Q32" s="41">
        <v>647</v>
      </c>
      <c r="R32" s="41">
        <v>2785</v>
      </c>
      <c r="S32" s="41">
        <v>5698</v>
      </c>
      <c r="T32" s="41">
        <v>653</v>
      </c>
      <c r="U32" s="41">
        <v>588</v>
      </c>
      <c r="V32" s="49">
        <v>1183</v>
      </c>
      <c r="W32" s="41">
        <v>2035</v>
      </c>
      <c r="X32" s="41">
        <v>1228</v>
      </c>
      <c r="Y32" s="41">
        <v>1488</v>
      </c>
      <c r="Z32" s="41">
        <v>4272</v>
      </c>
      <c r="AA32" s="41">
        <v>276</v>
      </c>
      <c r="AB32" s="41">
        <v>2570</v>
      </c>
      <c r="AC32" s="41">
        <v>962</v>
      </c>
      <c r="AD32" s="39">
        <v>1448</v>
      </c>
    </row>
    <row r="33" spans="1:30" s="8" customFormat="1" ht="13.5" customHeight="1" x14ac:dyDescent="0.15">
      <c r="A33" s="13"/>
      <c r="B33" s="40"/>
      <c r="C33" s="41"/>
      <c r="D33" s="41"/>
      <c r="E33" s="42"/>
      <c r="F33" s="41"/>
      <c r="G33" s="45"/>
      <c r="H33" s="41"/>
      <c r="I33" s="41"/>
      <c r="J33" s="42"/>
      <c r="K33" s="44"/>
      <c r="L33" s="41"/>
      <c r="M33" s="41"/>
      <c r="N33" s="41"/>
      <c r="O33" s="42"/>
      <c r="P33" s="41"/>
      <c r="Q33" s="41"/>
      <c r="R33" s="41"/>
      <c r="S33" s="41"/>
      <c r="T33" s="41"/>
      <c r="U33" s="41"/>
      <c r="V33" s="48"/>
      <c r="W33" s="41"/>
      <c r="X33" s="41"/>
      <c r="Y33" s="41"/>
      <c r="Z33" s="41"/>
      <c r="AA33" s="41"/>
      <c r="AB33" s="41"/>
      <c r="AC33" s="41"/>
      <c r="AD33" s="39"/>
    </row>
    <row r="34" spans="1:30" s="8" customFormat="1" ht="13.5" customHeight="1" x14ac:dyDescent="0.15">
      <c r="A34" s="13" t="s">
        <v>14</v>
      </c>
      <c r="B34" s="40">
        <v>17</v>
      </c>
      <c r="C34" s="41">
        <v>12437</v>
      </c>
      <c r="D34" s="41">
        <v>572</v>
      </c>
      <c r="E34" s="42">
        <v>4.5999999999999996</v>
      </c>
      <c r="F34" s="41">
        <v>571</v>
      </c>
      <c r="G34" s="45">
        <v>0</v>
      </c>
      <c r="H34" s="41">
        <v>1</v>
      </c>
      <c r="I34" s="41">
        <v>4649</v>
      </c>
      <c r="J34" s="42">
        <v>37.4</v>
      </c>
      <c r="K34" s="51">
        <v>0</v>
      </c>
      <c r="L34" s="41">
        <v>1133</v>
      </c>
      <c r="M34" s="41">
        <v>3516</v>
      </c>
      <c r="N34" s="41">
        <v>7101</v>
      </c>
      <c r="O34" s="42">
        <v>57.1</v>
      </c>
      <c r="P34" s="41">
        <v>85</v>
      </c>
      <c r="Q34" s="41">
        <v>173</v>
      </c>
      <c r="R34" s="41">
        <v>595</v>
      </c>
      <c r="S34" s="41">
        <v>1952</v>
      </c>
      <c r="T34" s="41">
        <v>221</v>
      </c>
      <c r="U34" s="41">
        <v>144</v>
      </c>
      <c r="V34" s="45">
        <v>0</v>
      </c>
      <c r="W34" s="41">
        <v>491</v>
      </c>
      <c r="X34" s="45">
        <v>0</v>
      </c>
      <c r="Y34" s="41">
        <v>533</v>
      </c>
      <c r="Z34" s="41">
        <v>968</v>
      </c>
      <c r="AA34" s="41">
        <v>107</v>
      </c>
      <c r="AB34" s="41">
        <v>1512</v>
      </c>
      <c r="AC34" s="41">
        <v>320</v>
      </c>
      <c r="AD34" s="39">
        <v>115</v>
      </c>
    </row>
    <row r="35" spans="1:30" s="8" customFormat="1" ht="13.5" customHeight="1" x14ac:dyDescent="0.15">
      <c r="A35" s="12"/>
      <c r="B35" s="40">
        <v>22</v>
      </c>
      <c r="C35" s="41">
        <v>12550</v>
      </c>
      <c r="D35" s="41">
        <v>388</v>
      </c>
      <c r="E35" s="42">
        <v>3.1</v>
      </c>
      <c r="F35" s="41">
        <v>388</v>
      </c>
      <c r="G35" s="45">
        <v>0</v>
      </c>
      <c r="H35" s="45">
        <v>0</v>
      </c>
      <c r="I35" s="41">
        <v>4347</v>
      </c>
      <c r="J35" s="42">
        <v>34.6</v>
      </c>
      <c r="K35" s="51">
        <v>0</v>
      </c>
      <c r="L35" s="41">
        <v>1038</v>
      </c>
      <c r="M35" s="41">
        <v>3309</v>
      </c>
      <c r="N35" s="41">
        <v>7219</v>
      </c>
      <c r="O35" s="42">
        <v>57.5</v>
      </c>
      <c r="P35" s="41">
        <v>91</v>
      </c>
      <c r="Q35" s="41">
        <v>181</v>
      </c>
      <c r="R35" s="41">
        <v>645</v>
      </c>
      <c r="S35" s="41">
        <v>1830</v>
      </c>
      <c r="T35" s="41">
        <v>228</v>
      </c>
      <c r="U35" s="41">
        <v>152</v>
      </c>
      <c r="V35" s="49">
        <v>308</v>
      </c>
      <c r="W35" s="41">
        <v>599</v>
      </c>
      <c r="X35" s="41">
        <v>376</v>
      </c>
      <c r="Y35" s="41">
        <v>533</v>
      </c>
      <c r="Z35" s="41">
        <v>1177</v>
      </c>
      <c r="AA35" s="41">
        <v>60</v>
      </c>
      <c r="AB35" s="41">
        <v>710</v>
      </c>
      <c r="AC35" s="41">
        <v>329</v>
      </c>
      <c r="AD35" s="39">
        <v>596</v>
      </c>
    </row>
    <row r="36" spans="1:30" s="8" customFormat="1" ht="13.5" customHeight="1" x14ac:dyDescent="0.15">
      <c r="A36" s="12"/>
      <c r="B36" s="40">
        <v>27</v>
      </c>
      <c r="C36" s="41">
        <f>D36+I36+N36</f>
        <v>13356</v>
      </c>
      <c r="D36" s="41">
        <f>F36+G36+H36</f>
        <v>410</v>
      </c>
      <c r="E36" s="42">
        <f>ROUNDUP(D36/C36*100,1)</f>
        <v>3.1</v>
      </c>
      <c r="F36" s="41">
        <v>409</v>
      </c>
      <c r="G36" s="44">
        <v>1</v>
      </c>
      <c r="H36" s="45">
        <v>0</v>
      </c>
      <c r="I36" s="41">
        <f>K36+L36+M36</f>
        <v>4710</v>
      </c>
      <c r="J36" s="42">
        <f>ROUNDUP(I36/C36*100,1)</f>
        <v>35.300000000000004</v>
      </c>
      <c r="K36" s="51">
        <v>0</v>
      </c>
      <c r="L36" s="41">
        <v>982</v>
      </c>
      <c r="M36" s="41">
        <v>3728</v>
      </c>
      <c r="N36" s="41">
        <f>P36+Q36+R36+S36+T36+U36+W36+Y36+Z36+AA36+V36+X36+AB36+AC36+AD36</f>
        <v>8236</v>
      </c>
      <c r="O36" s="42">
        <f>ROUNDUP(N36/C36*100,1)</f>
        <v>61.7</v>
      </c>
      <c r="P36" s="41">
        <v>96</v>
      </c>
      <c r="Q36" s="41">
        <v>207</v>
      </c>
      <c r="R36" s="41">
        <v>671</v>
      </c>
      <c r="S36" s="41">
        <v>1857</v>
      </c>
      <c r="T36" s="41">
        <v>215</v>
      </c>
      <c r="U36" s="41">
        <v>152</v>
      </c>
      <c r="V36" s="49">
        <v>353</v>
      </c>
      <c r="W36" s="41">
        <v>563</v>
      </c>
      <c r="X36" s="41">
        <v>400</v>
      </c>
      <c r="Y36" s="41">
        <v>563</v>
      </c>
      <c r="Z36" s="41">
        <v>1493</v>
      </c>
      <c r="AA36" s="41">
        <v>97</v>
      </c>
      <c r="AB36" s="41">
        <v>773</v>
      </c>
      <c r="AC36" s="41">
        <v>350</v>
      </c>
      <c r="AD36" s="39">
        <v>446</v>
      </c>
    </row>
    <row r="37" spans="1:30" s="8" customFormat="1" ht="13.5" customHeight="1" x14ac:dyDescent="0.15">
      <c r="A37" s="13"/>
      <c r="B37" s="40"/>
      <c r="C37" s="41"/>
      <c r="D37" s="41"/>
      <c r="E37" s="42"/>
      <c r="F37" s="41"/>
      <c r="G37" s="45"/>
      <c r="H37" s="41"/>
      <c r="I37" s="41"/>
      <c r="J37" s="42"/>
      <c r="K37" s="44"/>
      <c r="L37" s="41"/>
      <c r="M37" s="41"/>
      <c r="N37" s="41"/>
      <c r="O37" s="42"/>
      <c r="P37" s="41"/>
      <c r="Q37" s="41"/>
      <c r="R37" s="41"/>
      <c r="S37" s="41"/>
      <c r="T37" s="41"/>
      <c r="U37" s="41"/>
      <c r="V37" s="48"/>
      <c r="W37" s="41"/>
      <c r="X37" s="41"/>
      <c r="Y37" s="41"/>
      <c r="Z37" s="41"/>
      <c r="AA37" s="41"/>
      <c r="AB37" s="41"/>
      <c r="AC37" s="41"/>
      <c r="AD37" s="39"/>
    </row>
    <row r="38" spans="1:30" s="8" customFormat="1" ht="13.5" customHeight="1" x14ac:dyDescent="0.15">
      <c r="A38" s="13" t="s">
        <v>15</v>
      </c>
      <c r="B38" s="40">
        <v>17</v>
      </c>
      <c r="C38" s="41">
        <v>24128</v>
      </c>
      <c r="D38" s="41">
        <v>668</v>
      </c>
      <c r="E38" s="42">
        <v>2.8</v>
      </c>
      <c r="F38" s="41">
        <v>653</v>
      </c>
      <c r="G38" s="52">
        <v>1</v>
      </c>
      <c r="H38" s="41">
        <v>14</v>
      </c>
      <c r="I38" s="41">
        <v>10389</v>
      </c>
      <c r="J38" s="42">
        <v>43.1</v>
      </c>
      <c r="K38" s="51">
        <v>0</v>
      </c>
      <c r="L38" s="41">
        <v>1662</v>
      </c>
      <c r="M38" s="41">
        <v>8727</v>
      </c>
      <c r="N38" s="41">
        <v>12897</v>
      </c>
      <c r="O38" s="42">
        <v>53.5</v>
      </c>
      <c r="P38" s="41">
        <v>98</v>
      </c>
      <c r="Q38" s="41">
        <v>287</v>
      </c>
      <c r="R38" s="41">
        <v>1197</v>
      </c>
      <c r="S38" s="41">
        <v>3511</v>
      </c>
      <c r="T38" s="41">
        <v>378</v>
      </c>
      <c r="U38" s="41">
        <v>179</v>
      </c>
      <c r="V38" s="45">
        <v>0</v>
      </c>
      <c r="W38" s="41">
        <v>948</v>
      </c>
      <c r="X38" s="45">
        <v>0</v>
      </c>
      <c r="Y38" s="41">
        <v>869</v>
      </c>
      <c r="Z38" s="41">
        <v>1777</v>
      </c>
      <c r="AA38" s="41">
        <v>182</v>
      </c>
      <c r="AB38" s="41">
        <v>2974</v>
      </c>
      <c r="AC38" s="41">
        <v>497</v>
      </c>
      <c r="AD38" s="46">
        <f>C38-(D38+I38+N38)</f>
        <v>174</v>
      </c>
    </row>
    <row r="39" spans="1:30" s="8" customFormat="1" ht="13.5" customHeight="1" x14ac:dyDescent="0.15">
      <c r="A39" s="12"/>
      <c r="B39" s="40">
        <v>22</v>
      </c>
      <c r="C39" s="41">
        <v>24335</v>
      </c>
      <c r="D39" s="41">
        <v>536</v>
      </c>
      <c r="E39" s="42">
        <v>2.2000000000000002</v>
      </c>
      <c r="F39" s="41">
        <v>529</v>
      </c>
      <c r="G39" s="45">
        <v>0</v>
      </c>
      <c r="H39" s="41">
        <v>7</v>
      </c>
      <c r="I39" s="41">
        <v>9673</v>
      </c>
      <c r="J39" s="42">
        <v>39.700000000000003</v>
      </c>
      <c r="K39" s="51">
        <v>0</v>
      </c>
      <c r="L39" s="41">
        <v>1392</v>
      </c>
      <c r="M39" s="41">
        <v>8281</v>
      </c>
      <c r="N39" s="41">
        <v>12815</v>
      </c>
      <c r="O39" s="42">
        <v>52.7</v>
      </c>
      <c r="P39" s="41">
        <v>97</v>
      </c>
      <c r="Q39" s="41">
        <v>373</v>
      </c>
      <c r="R39" s="41">
        <v>1123</v>
      </c>
      <c r="S39" s="41">
        <v>3413</v>
      </c>
      <c r="T39" s="41">
        <v>397</v>
      </c>
      <c r="U39" s="41">
        <v>305</v>
      </c>
      <c r="V39" s="49">
        <v>589</v>
      </c>
      <c r="W39" s="41">
        <v>1052</v>
      </c>
      <c r="X39" s="41">
        <v>687</v>
      </c>
      <c r="Y39" s="41">
        <v>865</v>
      </c>
      <c r="Z39" s="41">
        <v>2189</v>
      </c>
      <c r="AA39" s="41">
        <v>81</v>
      </c>
      <c r="AB39" s="41">
        <v>1125</v>
      </c>
      <c r="AC39" s="41">
        <v>519</v>
      </c>
      <c r="AD39" s="46">
        <f>C39-(D39+I39+N39)</f>
        <v>1311</v>
      </c>
    </row>
    <row r="40" spans="1:30" s="8" customFormat="1" ht="13.5" customHeight="1" x14ac:dyDescent="0.15">
      <c r="A40" s="12"/>
      <c r="B40" s="40">
        <v>27</v>
      </c>
      <c r="C40" s="41">
        <f>D40+I40+N40</f>
        <v>24226</v>
      </c>
      <c r="D40" s="41">
        <f>F40+G40+H40</f>
        <v>497</v>
      </c>
      <c r="E40" s="42">
        <f>ROUNDUP(D40/C40*100,1)</f>
        <v>2.1</v>
      </c>
      <c r="F40" s="41">
        <v>486</v>
      </c>
      <c r="G40" s="44">
        <v>2</v>
      </c>
      <c r="H40" s="41">
        <v>9</v>
      </c>
      <c r="I40" s="41">
        <f>SUM(K40:M40)</f>
        <v>9566</v>
      </c>
      <c r="J40" s="42">
        <f>ROUNDUP(I40/C40*100,1)</f>
        <v>39.5</v>
      </c>
      <c r="K40" s="51">
        <v>0</v>
      </c>
      <c r="L40" s="41">
        <v>1363</v>
      </c>
      <c r="M40" s="41">
        <v>8203</v>
      </c>
      <c r="N40" s="41">
        <f>SUM(P40:AD40)</f>
        <v>14163</v>
      </c>
      <c r="O40" s="42">
        <f>ROUNDUP(N40/C40*100,1)</f>
        <v>58.5</v>
      </c>
      <c r="P40" s="41">
        <v>94</v>
      </c>
      <c r="Q40" s="41">
        <v>362</v>
      </c>
      <c r="R40" s="41">
        <v>1067</v>
      </c>
      <c r="S40" s="41">
        <v>3339</v>
      </c>
      <c r="T40" s="41">
        <v>377</v>
      </c>
      <c r="U40" s="41">
        <v>309</v>
      </c>
      <c r="V40" s="49">
        <v>632</v>
      </c>
      <c r="W40" s="41">
        <v>1132</v>
      </c>
      <c r="X40" s="41">
        <v>702</v>
      </c>
      <c r="Y40" s="41">
        <v>831</v>
      </c>
      <c r="Z40" s="41">
        <v>2495</v>
      </c>
      <c r="AA40" s="41">
        <v>137</v>
      </c>
      <c r="AB40" s="41">
        <v>1272</v>
      </c>
      <c r="AC40" s="41">
        <v>544</v>
      </c>
      <c r="AD40" s="39">
        <v>870</v>
      </c>
    </row>
    <row r="41" spans="1:30" s="8" customFormat="1" ht="13.5" customHeight="1" x14ac:dyDescent="0.15">
      <c r="A41" s="13"/>
      <c r="B41" s="40"/>
      <c r="C41" s="41"/>
      <c r="D41" s="41"/>
      <c r="E41" s="42"/>
      <c r="F41" s="41"/>
      <c r="G41" s="45"/>
      <c r="H41" s="41"/>
      <c r="I41" s="41"/>
      <c r="J41" s="42"/>
      <c r="K41" s="44"/>
      <c r="L41" s="41"/>
      <c r="M41" s="41"/>
      <c r="N41" s="41"/>
      <c r="O41" s="42"/>
      <c r="P41" s="41"/>
      <c r="Q41" s="41"/>
      <c r="R41" s="41"/>
      <c r="S41" s="41"/>
      <c r="T41" s="41"/>
      <c r="U41" s="41"/>
      <c r="V41" s="48"/>
      <c r="W41" s="41"/>
      <c r="X41" s="41"/>
      <c r="Y41" s="41"/>
      <c r="Z41" s="41"/>
      <c r="AA41" s="41"/>
      <c r="AB41" s="41"/>
      <c r="AC41" s="41"/>
      <c r="AD41" s="39"/>
    </row>
    <row r="42" spans="1:30" s="8" customFormat="1" ht="13.5" customHeight="1" x14ac:dyDescent="0.15">
      <c r="A42" s="13" t="s">
        <v>16</v>
      </c>
      <c r="B42" s="40">
        <v>17</v>
      </c>
      <c r="C42" s="41">
        <v>11728</v>
      </c>
      <c r="D42" s="41">
        <v>2460</v>
      </c>
      <c r="E42" s="42">
        <v>21</v>
      </c>
      <c r="F42" s="41">
        <v>875</v>
      </c>
      <c r="G42" s="45">
        <v>0</v>
      </c>
      <c r="H42" s="41">
        <v>1585</v>
      </c>
      <c r="I42" s="41">
        <v>2899</v>
      </c>
      <c r="J42" s="42">
        <v>24.7</v>
      </c>
      <c r="K42" s="44">
        <v>3</v>
      </c>
      <c r="L42" s="41">
        <v>717</v>
      </c>
      <c r="M42" s="41">
        <v>2179</v>
      </c>
      <c r="N42" s="41">
        <v>6343</v>
      </c>
      <c r="O42" s="42">
        <v>54.1</v>
      </c>
      <c r="P42" s="41">
        <v>23</v>
      </c>
      <c r="Q42" s="41">
        <v>44</v>
      </c>
      <c r="R42" s="41">
        <v>478</v>
      </c>
      <c r="S42" s="41">
        <v>1673</v>
      </c>
      <c r="T42" s="41">
        <v>124</v>
      </c>
      <c r="U42" s="41">
        <v>42</v>
      </c>
      <c r="V42" s="45">
        <v>0</v>
      </c>
      <c r="W42" s="41">
        <v>1510</v>
      </c>
      <c r="X42" s="45">
        <v>0</v>
      </c>
      <c r="Y42" s="41">
        <v>270</v>
      </c>
      <c r="Z42" s="41">
        <v>619</v>
      </c>
      <c r="AA42" s="41">
        <v>235</v>
      </c>
      <c r="AB42" s="41">
        <v>1071</v>
      </c>
      <c r="AC42" s="41">
        <v>254</v>
      </c>
      <c r="AD42" s="46">
        <f>C42-(D42+I42+N42)</f>
        <v>26</v>
      </c>
    </row>
    <row r="43" spans="1:30" s="8" customFormat="1" ht="13.5" customHeight="1" x14ac:dyDescent="0.15">
      <c r="A43" s="12"/>
      <c r="B43" s="40">
        <v>22</v>
      </c>
      <c r="C43" s="41">
        <v>10808</v>
      </c>
      <c r="D43" s="41">
        <v>2014</v>
      </c>
      <c r="E43" s="42">
        <v>18.600000000000001</v>
      </c>
      <c r="F43" s="41">
        <v>663</v>
      </c>
      <c r="G43" s="45">
        <v>0</v>
      </c>
      <c r="H43" s="41">
        <v>1351</v>
      </c>
      <c r="I43" s="41">
        <v>2629</v>
      </c>
      <c r="J43" s="42">
        <v>24.3</v>
      </c>
      <c r="K43" s="44">
        <v>3</v>
      </c>
      <c r="L43" s="41">
        <v>560</v>
      </c>
      <c r="M43" s="41">
        <v>2066</v>
      </c>
      <c r="N43" s="41">
        <v>5966</v>
      </c>
      <c r="O43" s="42">
        <v>55.2</v>
      </c>
      <c r="P43" s="41">
        <v>21</v>
      </c>
      <c r="Q43" s="41">
        <v>46</v>
      </c>
      <c r="R43" s="41">
        <v>461</v>
      </c>
      <c r="S43" s="41">
        <v>1544</v>
      </c>
      <c r="T43" s="41">
        <v>122</v>
      </c>
      <c r="U43" s="41">
        <v>70</v>
      </c>
      <c r="V43" s="49">
        <v>88</v>
      </c>
      <c r="W43" s="41">
        <v>1404</v>
      </c>
      <c r="X43" s="41">
        <v>406</v>
      </c>
      <c r="Y43" s="41">
        <v>250</v>
      </c>
      <c r="Z43" s="41">
        <v>717</v>
      </c>
      <c r="AA43" s="41">
        <v>163</v>
      </c>
      <c r="AB43" s="41">
        <v>432</v>
      </c>
      <c r="AC43" s="41">
        <v>242</v>
      </c>
      <c r="AD43" s="46">
        <f>C43-(D43+I43+N43)</f>
        <v>199</v>
      </c>
    </row>
    <row r="44" spans="1:30" s="8" customFormat="1" ht="13.5" customHeight="1" x14ac:dyDescent="0.15">
      <c r="A44" s="12"/>
      <c r="B44" s="40">
        <v>27</v>
      </c>
      <c r="C44" s="41">
        <f>D44+I44+N44</f>
        <v>9803</v>
      </c>
      <c r="D44" s="41">
        <f>SUM(F44:H44)</f>
        <v>1850</v>
      </c>
      <c r="E44" s="42">
        <f>ROUNDUP(D44/C44*100,1)</f>
        <v>18.900000000000002</v>
      </c>
      <c r="F44" s="41">
        <v>579</v>
      </c>
      <c r="G44" s="45">
        <v>0</v>
      </c>
      <c r="H44" s="41">
        <v>1271</v>
      </c>
      <c r="I44" s="41">
        <f>SUM(K44:M44)</f>
        <v>2379</v>
      </c>
      <c r="J44" s="42">
        <f>ROUNDUP(I44/C44*100,1)</f>
        <v>24.3</v>
      </c>
      <c r="K44" s="44">
        <v>1</v>
      </c>
      <c r="L44" s="41">
        <v>512</v>
      </c>
      <c r="M44" s="41">
        <v>1866</v>
      </c>
      <c r="N44" s="41">
        <f>SUM(P44:AD44)</f>
        <v>5574</v>
      </c>
      <c r="O44" s="42">
        <f>ROUNDUP(N44/C44*100,1)</f>
        <v>56.9</v>
      </c>
      <c r="P44" s="41">
        <v>25</v>
      </c>
      <c r="Q44" s="41">
        <v>39</v>
      </c>
      <c r="R44" s="41">
        <v>383</v>
      </c>
      <c r="S44" s="41">
        <v>1374</v>
      </c>
      <c r="T44" s="41">
        <v>95</v>
      </c>
      <c r="U44" s="41">
        <v>45</v>
      </c>
      <c r="V44" s="49">
        <v>110</v>
      </c>
      <c r="W44" s="41">
        <v>1290</v>
      </c>
      <c r="X44" s="41">
        <v>339</v>
      </c>
      <c r="Y44" s="41">
        <v>237</v>
      </c>
      <c r="Z44" s="41">
        <v>706</v>
      </c>
      <c r="AA44" s="41">
        <v>188</v>
      </c>
      <c r="AB44" s="41">
        <v>405</v>
      </c>
      <c r="AC44" s="41">
        <v>214</v>
      </c>
      <c r="AD44" s="39">
        <v>124</v>
      </c>
    </row>
    <row r="45" spans="1:30" s="8" customFormat="1" ht="13.5" customHeight="1" x14ac:dyDescent="0.15">
      <c r="A45" s="13"/>
      <c r="B45" s="40"/>
      <c r="C45" s="41"/>
      <c r="D45" s="41"/>
      <c r="E45" s="42"/>
      <c r="F45" s="41"/>
      <c r="G45" s="45"/>
      <c r="H45" s="41"/>
      <c r="I45" s="41"/>
      <c r="J45" s="42"/>
      <c r="K45" s="44"/>
      <c r="L45" s="41"/>
      <c r="M45" s="41"/>
      <c r="N45" s="41"/>
      <c r="O45" s="42"/>
      <c r="P45" s="41"/>
      <c r="Q45" s="41"/>
      <c r="R45" s="41"/>
      <c r="S45" s="41"/>
      <c r="T45" s="41"/>
      <c r="U45" s="41"/>
      <c r="V45" s="48"/>
      <c r="W45" s="41"/>
      <c r="X45" s="41"/>
      <c r="Y45" s="41"/>
      <c r="Z45" s="41"/>
      <c r="AA45" s="41"/>
      <c r="AB45" s="41"/>
      <c r="AC45" s="41"/>
      <c r="AD45" s="39"/>
    </row>
    <row r="46" spans="1:30" s="8" customFormat="1" ht="13.5" customHeight="1" x14ac:dyDescent="0.15">
      <c r="A46" s="13" t="s">
        <v>17</v>
      </c>
      <c r="B46" s="40">
        <v>17</v>
      </c>
      <c r="C46" s="41">
        <v>13292</v>
      </c>
      <c r="D46" s="41">
        <v>1180</v>
      </c>
      <c r="E46" s="42">
        <v>8.9</v>
      </c>
      <c r="F46" s="41">
        <v>906</v>
      </c>
      <c r="G46" s="45">
        <v>0</v>
      </c>
      <c r="H46" s="41">
        <v>274</v>
      </c>
      <c r="I46" s="41">
        <v>4160</v>
      </c>
      <c r="J46" s="42">
        <v>31.3</v>
      </c>
      <c r="K46" s="44">
        <v>6</v>
      </c>
      <c r="L46" s="41">
        <v>942</v>
      </c>
      <c r="M46" s="41">
        <v>3212</v>
      </c>
      <c r="N46" s="41">
        <v>7921</v>
      </c>
      <c r="O46" s="42">
        <v>59.6</v>
      </c>
      <c r="P46" s="41">
        <v>87</v>
      </c>
      <c r="Q46" s="41">
        <v>100</v>
      </c>
      <c r="R46" s="41">
        <v>722</v>
      </c>
      <c r="S46" s="41">
        <v>2089</v>
      </c>
      <c r="T46" s="41">
        <v>182</v>
      </c>
      <c r="U46" s="41">
        <v>94</v>
      </c>
      <c r="V46" s="45">
        <v>0</v>
      </c>
      <c r="W46" s="41">
        <v>1027</v>
      </c>
      <c r="X46" s="45">
        <v>0</v>
      </c>
      <c r="Y46" s="41">
        <v>512</v>
      </c>
      <c r="Z46" s="41">
        <v>1169</v>
      </c>
      <c r="AA46" s="41">
        <v>190</v>
      </c>
      <c r="AB46" s="41">
        <v>1402</v>
      </c>
      <c r="AC46" s="41">
        <v>347</v>
      </c>
      <c r="AD46" s="46">
        <f>C46-(D46+I46+N46)</f>
        <v>31</v>
      </c>
    </row>
    <row r="47" spans="1:30" s="8" customFormat="1" ht="13.5" customHeight="1" x14ac:dyDescent="0.15">
      <c r="A47" s="12"/>
      <c r="B47" s="40">
        <v>22</v>
      </c>
      <c r="C47" s="41">
        <v>12292</v>
      </c>
      <c r="D47" s="41">
        <v>925</v>
      </c>
      <c r="E47" s="42">
        <v>7.5</v>
      </c>
      <c r="F47" s="41">
        <v>729</v>
      </c>
      <c r="G47" s="44">
        <v>2</v>
      </c>
      <c r="H47" s="41">
        <v>194</v>
      </c>
      <c r="I47" s="41">
        <v>3595</v>
      </c>
      <c r="J47" s="42">
        <v>29.2</v>
      </c>
      <c r="K47" s="44">
        <v>2</v>
      </c>
      <c r="L47" s="41">
        <v>817</v>
      </c>
      <c r="M47" s="41">
        <v>2776</v>
      </c>
      <c r="N47" s="41">
        <v>7556</v>
      </c>
      <c r="O47" s="42">
        <v>61.5</v>
      </c>
      <c r="P47" s="41">
        <v>73</v>
      </c>
      <c r="Q47" s="41">
        <v>118</v>
      </c>
      <c r="R47" s="41">
        <v>620</v>
      </c>
      <c r="S47" s="41">
        <v>1828</v>
      </c>
      <c r="T47" s="41">
        <v>183</v>
      </c>
      <c r="U47" s="41">
        <v>147</v>
      </c>
      <c r="V47" s="49">
        <v>188</v>
      </c>
      <c r="W47" s="41">
        <v>958</v>
      </c>
      <c r="X47" s="41">
        <v>476</v>
      </c>
      <c r="Y47" s="41">
        <v>542</v>
      </c>
      <c r="Z47" s="41">
        <v>1394</v>
      </c>
      <c r="AA47" s="41">
        <v>138</v>
      </c>
      <c r="AB47" s="41">
        <v>536</v>
      </c>
      <c r="AC47" s="41">
        <v>355</v>
      </c>
      <c r="AD47" s="46">
        <f>C47-(D47+I47+N47)</f>
        <v>216</v>
      </c>
    </row>
    <row r="48" spans="1:30" s="8" customFormat="1" ht="13.5" customHeight="1" x14ac:dyDescent="0.15">
      <c r="A48" s="12"/>
      <c r="B48" s="40">
        <v>27</v>
      </c>
      <c r="C48" s="41">
        <f>D48+I48+N48</f>
        <v>11583</v>
      </c>
      <c r="D48" s="41">
        <f>SUM(F48:H48)</f>
        <v>776</v>
      </c>
      <c r="E48" s="42">
        <f>ROUNDUP(D48/C48*100,1)</f>
        <v>6.6999999999999993</v>
      </c>
      <c r="F48" s="41">
        <v>647</v>
      </c>
      <c r="G48" s="44">
        <v>0</v>
      </c>
      <c r="H48" s="41">
        <v>129</v>
      </c>
      <c r="I48" s="41">
        <f>SUM(K48:M48)</f>
        <v>3392</v>
      </c>
      <c r="J48" s="42">
        <f>ROUNDUP(I48/C48*100,1)</f>
        <v>29.3</v>
      </c>
      <c r="K48" s="44">
        <v>4</v>
      </c>
      <c r="L48" s="41">
        <v>741</v>
      </c>
      <c r="M48" s="41">
        <v>2647</v>
      </c>
      <c r="N48" s="41">
        <f>SUM(P48:AD48)</f>
        <v>7415</v>
      </c>
      <c r="O48" s="42">
        <f>ROUNDUP(N48/C48*100,1)</f>
        <v>64.099999999999994</v>
      </c>
      <c r="P48" s="41">
        <v>57</v>
      </c>
      <c r="Q48" s="41">
        <v>101</v>
      </c>
      <c r="R48" s="41">
        <v>583</v>
      </c>
      <c r="S48" s="41">
        <v>1665</v>
      </c>
      <c r="T48" s="41">
        <v>176</v>
      </c>
      <c r="U48" s="41">
        <v>137</v>
      </c>
      <c r="V48" s="49">
        <v>193</v>
      </c>
      <c r="W48" s="41">
        <v>831</v>
      </c>
      <c r="X48" s="41">
        <v>393</v>
      </c>
      <c r="Y48" s="41">
        <v>510</v>
      </c>
      <c r="Z48" s="41">
        <v>1466</v>
      </c>
      <c r="AA48" s="41">
        <v>167</v>
      </c>
      <c r="AB48" s="41">
        <v>616</v>
      </c>
      <c r="AC48" s="41">
        <v>354</v>
      </c>
      <c r="AD48" s="39">
        <v>166</v>
      </c>
    </row>
    <row r="49" spans="1:30" s="8" customFormat="1" ht="13.5" customHeight="1" x14ac:dyDescent="0.15">
      <c r="A49" s="13"/>
      <c r="B49" s="40"/>
      <c r="C49" s="41"/>
      <c r="D49" s="41"/>
      <c r="E49" s="42"/>
      <c r="F49" s="41"/>
      <c r="G49" s="45"/>
      <c r="H49" s="41"/>
      <c r="I49" s="41"/>
      <c r="J49" s="42"/>
      <c r="K49" s="44"/>
      <c r="L49" s="41"/>
      <c r="M49" s="41"/>
      <c r="N49" s="41"/>
      <c r="O49" s="42"/>
      <c r="P49" s="41"/>
      <c r="Q49" s="41"/>
      <c r="R49" s="41"/>
      <c r="S49" s="41"/>
      <c r="T49" s="41"/>
      <c r="U49" s="41"/>
      <c r="V49" s="48"/>
      <c r="W49" s="41"/>
      <c r="X49" s="41"/>
      <c r="Y49" s="41"/>
      <c r="Z49" s="41"/>
      <c r="AA49" s="41"/>
      <c r="AB49" s="41"/>
      <c r="AC49" s="41"/>
      <c r="AD49" s="39"/>
    </row>
    <row r="50" spans="1:30" s="8" customFormat="1" ht="13.5" customHeight="1" x14ac:dyDescent="0.15">
      <c r="A50" s="13" t="s">
        <v>18</v>
      </c>
      <c r="B50" s="40">
        <v>17</v>
      </c>
      <c r="C50" s="41">
        <v>21152</v>
      </c>
      <c r="D50" s="41">
        <v>407</v>
      </c>
      <c r="E50" s="42">
        <v>1.9</v>
      </c>
      <c r="F50" s="41">
        <v>404</v>
      </c>
      <c r="G50" s="45">
        <v>0</v>
      </c>
      <c r="H50" s="41">
        <v>3</v>
      </c>
      <c r="I50" s="41">
        <v>9029</v>
      </c>
      <c r="J50" s="42">
        <v>42.7</v>
      </c>
      <c r="K50" s="44">
        <v>7</v>
      </c>
      <c r="L50" s="41">
        <v>1591</v>
      </c>
      <c r="M50" s="41">
        <v>7431</v>
      </c>
      <c r="N50" s="41">
        <v>11590</v>
      </c>
      <c r="O50" s="42">
        <v>54.8</v>
      </c>
      <c r="P50" s="41">
        <v>126</v>
      </c>
      <c r="Q50" s="41">
        <v>219</v>
      </c>
      <c r="R50" s="41">
        <v>1278</v>
      </c>
      <c r="S50" s="41">
        <v>3077</v>
      </c>
      <c r="T50" s="41">
        <v>308</v>
      </c>
      <c r="U50" s="41">
        <v>150</v>
      </c>
      <c r="V50" s="45">
        <v>0</v>
      </c>
      <c r="W50" s="41">
        <v>951</v>
      </c>
      <c r="X50" s="45">
        <v>0</v>
      </c>
      <c r="Y50" s="41">
        <v>601</v>
      </c>
      <c r="Z50" s="41">
        <v>1657</v>
      </c>
      <c r="AA50" s="41">
        <v>174</v>
      </c>
      <c r="AB50" s="41">
        <v>2621</v>
      </c>
      <c r="AC50" s="41">
        <v>428</v>
      </c>
      <c r="AD50" s="46">
        <f>C50-(D50+I50+N50)</f>
        <v>126</v>
      </c>
    </row>
    <row r="51" spans="1:30" s="8" customFormat="1" ht="13.5" customHeight="1" x14ac:dyDescent="0.15">
      <c r="A51" s="13"/>
      <c r="B51" s="40">
        <v>22</v>
      </c>
      <c r="C51" s="41">
        <v>21064</v>
      </c>
      <c r="D51" s="41">
        <v>315</v>
      </c>
      <c r="E51" s="42">
        <v>1.5</v>
      </c>
      <c r="F51" s="41">
        <v>311</v>
      </c>
      <c r="G51" s="45">
        <v>0</v>
      </c>
      <c r="H51" s="41">
        <v>4</v>
      </c>
      <c r="I51" s="41">
        <v>8531</v>
      </c>
      <c r="J51" s="42">
        <v>40.5</v>
      </c>
      <c r="K51" s="44">
        <v>4</v>
      </c>
      <c r="L51" s="41">
        <v>1404</v>
      </c>
      <c r="M51" s="41">
        <v>7123</v>
      </c>
      <c r="N51" s="41">
        <v>11594</v>
      </c>
      <c r="O51" s="42">
        <v>55</v>
      </c>
      <c r="P51" s="41">
        <v>128</v>
      </c>
      <c r="Q51" s="41">
        <v>219</v>
      </c>
      <c r="R51" s="41">
        <v>1272</v>
      </c>
      <c r="S51" s="41">
        <v>2828</v>
      </c>
      <c r="T51" s="41">
        <v>297</v>
      </c>
      <c r="U51" s="41">
        <v>249</v>
      </c>
      <c r="V51" s="41">
        <v>424</v>
      </c>
      <c r="W51" s="41">
        <v>1155</v>
      </c>
      <c r="X51" s="41">
        <v>746</v>
      </c>
      <c r="Y51" s="41">
        <v>628</v>
      </c>
      <c r="Z51" s="41">
        <v>2000</v>
      </c>
      <c r="AA51" s="41">
        <v>137</v>
      </c>
      <c r="AB51" s="41">
        <v>1087</v>
      </c>
      <c r="AC51" s="41">
        <v>424</v>
      </c>
      <c r="AD51" s="46">
        <f>C51-(D51+I51+N51)</f>
        <v>624</v>
      </c>
    </row>
    <row r="52" spans="1:30" s="8" customFormat="1" ht="13.5" customHeight="1" x14ac:dyDescent="0.15">
      <c r="A52" s="13"/>
      <c r="B52" s="40">
        <v>27</v>
      </c>
      <c r="C52" s="41">
        <f>D52+I52+N52</f>
        <v>20941</v>
      </c>
      <c r="D52" s="41">
        <f>SUM(F52:H52)</f>
        <v>308</v>
      </c>
      <c r="E52" s="42">
        <f>ROUNDUP(D52/C52*100,1)</f>
        <v>1.5</v>
      </c>
      <c r="F52" s="41">
        <v>302</v>
      </c>
      <c r="G52" s="45">
        <v>0</v>
      </c>
      <c r="H52" s="41">
        <v>6</v>
      </c>
      <c r="I52" s="41">
        <f>SUM(K52:M52)</f>
        <v>8472</v>
      </c>
      <c r="J52" s="42">
        <f>ROUNDUP(I52/C52*100,1)</f>
        <v>40.5</v>
      </c>
      <c r="K52" s="44">
        <v>5</v>
      </c>
      <c r="L52" s="41">
        <v>1327</v>
      </c>
      <c r="M52" s="41">
        <v>7140</v>
      </c>
      <c r="N52" s="41">
        <f>SUM(P52:AD52)</f>
        <v>12161</v>
      </c>
      <c r="O52" s="42">
        <f>ROUNDUP(N52/C52*100,1)</f>
        <v>58.1</v>
      </c>
      <c r="P52" s="41">
        <v>125</v>
      </c>
      <c r="Q52" s="41">
        <v>205</v>
      </c>
      <c r="R52" s="41">
        <v>1173</v>
      </c>
      <c r="S52" s="41">
        <v>2781</v>
      </c>
      <c r="T52" s="41">
        <v>297</v>
      </c>
      <c r="U52" s="41">
        <v>256</v>
      </c>
      <c r="V52" s="41">
        <v>341</v>
      </c>
      <c r="W52" s="41">
        <v>1116</v>
      </c>
      <c r="X52" s="41">
        <v>718</v>
      </c>
      <c r="Y52" s="41">
        <v>659</v>
      </c>
      <c r="Z52" s="41">
        <v>2462</v>
      </c>
      <c r="AA52" s="41">
        <v>154</v>
      </c>
      <c r="AB52" s="41">
        <v>1018</v>
      </c>
      <c r="AC52" s="41">
        <v>485</v>
      </c>
      <c r="AD52" s="39">
        <v>371</v>
      </c>
    </row>
    <row r="53" spans="1:30" s="8" customFormat="1" ht="13.5" customHeight="1" thickBot="1" x14ac:dyDescent="0.2">
      <c r="A53" s="14"/>
      <c r="B53" s="53"/>
      <c r="C53" s="54"/>
      <c r="D53" s="54"/>
      <c r="E53" s="54"/>
      <c r="F53" s="54"/>
      <c r="G53" s="55"/>
      <c r="H53" s="54"/>
      <c r="I53" s="54"/>
      <c r="J53" s="56"/>
      <c r="K53" s="57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8"/>
    </row>
    <row r="54" spans="1:30" s="8" customFormat="1" ht="18" customHeight="1" x14ac:dyDescent="0.15">
      <c r="A54" s="15" t="s">
        <v>19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7"/>
      <c r="AD54" s="30" t="s">
        <v>20</v>
      </c>
    </row>
    <row r="55" spans="1:30" s="8" customFormat="1" ht="14.1" customHeight="1" x14ac:dyDescent="0.15">
      <c r="A55" s="27" t="s">
        <v>47</v>
      </c>
      <c r="B55" s="18"/>
      <c r="AD55" s="31"/>
    </row>
    <row r="56" spans="1:30" customFormat="1" ht="13.5" x14ac:dyDescent="0.15">
      <c r="B56" s="19"/>
      <c r="G56" s="8"/>
      <c r="AD56" s="32"/>
    </row>
    <row r="57" spans="1:30" customFormat="1" ht="13.5" x14ac:dyDescent="0.15">
      <c r="B57" s="19"/>
      <c r="G57" s="8"/>
      <c r="AD57" s="32"/>
    </row>
    <row r="58" spans="1:30" customFormat="1" ht="13.5" x14ac:dyDescent="0.15">
      <c r="B58" s="19"/>
      <c r="G58" s="8"/>
      <c r="AD58" s="32"/>
    </row>
    <row r="59" spans="1:30" customFormat="1" ht="13.5" x14ac:dyDescent="0.15">
      <c r="B59" s="19"/>
      <c r="G59" s="8"/>
      <c r="AD59" s="32"/>
    </row>
    <row r="60" spans="1:30" customFormat="1" ht="13.5" x14ac:dyDescent="0.15">
      <c r="B60" s="19"/>
      <c r="G60" s="8"/>
      <c r="AD60" s="32"/>
    </row>
    <row r="61" spans="1:30" x14ac:dyDescent="0.15">
      <c r="G61" s="20"/>
    </row>
    <row r="62" spans="1:30" x14ac:dyDescent="0.15">
      <c r="G62" s="20"/>
    </row>
    <row r="63" spans="1:30" x14ac:dyDescent="0.15">
      <c r="G63" s="20"/>
    </row>
    <row r="64" spans="1:30" x14ac:dyDescent="0.15">
      <c r="G64" s="20"/>
    </row>
    <row r="65" spans="7:7" x14ac:dyDescent="0.15">
      <c r="G65" s="20"/>
    </row>
    <row r="66" spans="7:7" x14ac:dyDescent="0.15">
      <c r="G66" s="20"/>
    </row>
    <row r="67" spans="7:7" x14ac:dyDescent="0.15">
      <c r="G67" s="20"/>
    </row>
    <row r="68" spans="7:7" x14ac:dyDescent="0.15">
      <c r="G68" s="20"/>
    </row>
    <row r="69" spans="7:7" x14ac:dyDescent="0.15">
      <c r="G69" s="20"/>
    </row>
    <row r="70" spans="7:7" x14ac:dyDescent="0.15">
      <c r="G70" s="20"/>
    </row>
    <row r="71" spans="7:7" x14ac:dyDescent="0.15">
      <c r="G71" s="20"/>
    </row>
    <row r="72" spans="7:7" x14ac:dyDescent="0.15">
      <c r="G72" s="20"/>
    </row>
    <row r="73" spans="7:7" x14ac:dyDescent="0.15">
      <c r="G73" s="20"/>
    </row>
    <row r="74" spans="7:7" x14ac:dyDescent="0.15">
      <c r="G74" s="20"/>
    </row>
    <row r="75" spans="7:7" x14ac:dyDescent="0.15">
      <c r="G75" s="20"/>
    </row>
    <row r="76" spans="7:7" x14ac:dyDescent="0.15">
      <c r="G76" s="20"/>
    </row>
    <row r="77" spans="7:7" x14ac:dyDescent="0.15">
      <c r="G77" s="20"/>
    </row>
    <row r="78" spans="7:7" x14ac:dyDescent="0.15">
      <c r="G78" s="20"/>
    </row>
    <row r="79" spans="7:7" x14ac:dyDescent="0.15">
      <c r="G79" s="20"/>
    </row>
    <row r="80" spans="7:7" x14ac:dyDescent="0.15">
      <c r="G80" s="20"/>
    </row>
    <row r="81" spans="7:7" x14ac:dyDescent="0.15">
      <c r="G81" s="20"/>
    </row>
    <row r="82" spans="7:7" x14ac:dyDescent="0.15">
      <c r="G82" s="20"/>
    </row>
    <row r="83" spans="7:7" x14ac:dyDescent="0.15">
      <c r="G83" s="20"/>
    </row>
    <row r="84" spans="7:7" x14ac:dyDescent="0.15">
      <c r="G84" s="20"/>
    </row>
    <row r="85" spans="7:7" x14ac:dyDescent="0.15">
      <c r="G85" s="20"/>
    </row>
    <row r="86" spans="7:7" x14ac:dyDescent="0.15">
      <c r="G86" s="20"/>
    </row>
    <row r="87" spans="7:7" x14ac:dyDescent="0.15">
      <c r="G87" s="20"/>
    </row>
    <row r="88" spans="7:7" x14ac:dyDescent="0.15">
      <c r="G88" s="20"/>
    </row>
  </sheetData>
  <mergeCells count="30">
    <mergeCell ref="AD5:AD8"/>
    <mergeCell ref="H6:H8"/>
    <mergeCell ref="D5:H5"/>
    <mergeCell ref="I5:M5"/>
    <mergeCell ref="AC6:AC8"/>
    <mergeCell ref="AA6:AA8"/>
    <mergeCell ref="V6:V8"/>
    <mergeCell ref="X6:X8"/>
    <mergeCell ref="AB6:AB8"/>
    <mergeCell ref="N6:O7"/>
    <mergeCell ref="G6:G8"/>
    <mergeCell ref="I6:J7"/>
    <mergeCell ref="K6:K8"/>
    <mergeCell ref="L6:L8"/>
    <mergeCell ref="M6:M8"/>
    <mergeCell ref="P4:Q4"/>
    <mergeCell ref="U6:U8"/>
    <mergeCell ref="R6:R8"/>
    <mergeCell ref="W6:W8"/>
    <mergeCell ref="Z6:Z8"/>
    <mergeCell ref="Y6:Y8"/>
    <mergeCell ref="P6:P8"/>
    <mergeCell ref="T6:T8"/>
    <mergeCell ref="Q6:Q8"/>
    <mergeCell ref="S6:S8"/>
    <mergeCell ref="A5:A8"/>
    <mergeCell ref="B5:B8"/>
    <mergeCell ref="C5:C8"/>
    <mergeCell ref="D6:E7"/>
    <mergeCell ref="F6:F8"/>
  </mergeCells>
  <phoneticPr fontId="2"/>
  <printOptions horizontalCentered="1"/>
  <pageMargins left="0.25" right="0.25" top="0.75" bottom="0.75" header="0.3" footer="0.3"/>
  <pageSetup paperSize="9" scale="98" fitToWidth="0" orientation="portrait" r:id="rId1"/>
  <headerFooter alignWithMargins="0"/>
  <rowBreaks count="1" manualBreakCount="1">
    <brk id="55" max="16383" man="1"/>
  </rowBreaks>
  <colBreaks count="2" manualBreakCount="2">
    <brk id="15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02-04産業別就業者数(15歳以上）</vt:lpstr>
      <vt:lpstr>'02-04産業別就業者数(15歳以上）'!Print_Area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2019-08-30T09:07:26Z</cp:lastPrinted>
  <dcterms:created xsi:type="dcterms:W3CDTF">2006-07-10T00:35:23Z</dcterms:created>
  <dcterms:modified xsi:type="dcterms:W3CDTF">2019-08-30T09:07:48Z</dcterms:modified>
</cp:coreProperties>
</file>