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26都市整備部\10下水道課\ファイリング\A1総務\03庶務\03庶務\17ホームページ\下水道課ＨＰ\R3経営比較分析表\"/>
    </mc:Choice>
  </mc:AlternateContent>
  <workbookProtection workbookAlgorithmName="SHA-512" workbookHashValue="lzfKNPZrfQjOrjmvq8DxrcqKojuJ5Bg50TKjEwsKuGiki3isF9oVM9rQdmkbmWmdHGcTsdfqvlp5QilwHKT7nA==" workbookSaltValue="KQbD1CouisH3rCjZtKFmdw==" workbookSpinCount="100000" lockStructure="1"/>
  <bookViews>
    <workbookView xWindow="-105" yWindow="-105" windowWidth="19545" windowHeight="124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E85" i="4"/>
  <c r="AT10" i="4"/>
  <c r="P10" i="4"/>
  <c r="AD8" i="4"/>
  <c r="W8" i="4"/>
  <c r="P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<sst xmlns="http://schemas.openxmlformats.org/spreadsheetml/2006/main" count="231" uniqueCount="116">
  <si>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</si>
  <si>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</si>
  <si>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</si>
  <si>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</si>
  <si>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</si>
  <si>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</si>
  <si>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</si>
  <si>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</si>
  <si>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</si>
  <si>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</si>
  <si>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</si>
  <si>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</si>
  <si>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</si>
  <si>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</si>
  <si>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</si>
  <si>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</si>
  <si>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</si>
  <si>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</si>
  <si>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</si>
  <si>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</si>
  <si>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</si>
  <si>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</si>
  <si>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</si>
  <si>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</si>
  <si>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</si>
  <si>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</si>
  <si>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</si>
  <si>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</si>
  <si>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</si>
  <si>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</si>
  <si>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</si>
  <si>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</si>
  <si>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</si>
  <si>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</si>
  <si>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</si>
  <si>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</si>
  <si>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</si>
  <si>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</si>
  <si>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</si>
  <si>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</si>
  <si>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</si>
  <si>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</si>
  <si>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</si>
  <si>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</si>
  <si>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</si>
  <si>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</si>
  <si>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</si>
  <si>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</si>
  <si>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</si>
  <si>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</si>
  <si>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</si>
  <si>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</si>
  <si>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</si>
  <si>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</si>
  <si>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</si>
  <si>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</si>
  <si>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</si>
  <si>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</si>
  <si>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</si>
  <si>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</si>
  <si>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</si>
  <si>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</si>
  <si>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</si>
  <si>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</si>
  <si>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</si>
  <si>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</si>
  <si>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</si>
  <si>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</si>
  <si>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</si>
  <si>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</si>
  <si>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</si>
  <si>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</si>
  <si>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</si>
  <si>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</si>
  <si>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</si>
  <si>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</si>
  <si>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</si>
  <si>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</si>
  <si>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</si>
  <si>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</si>
  <si>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</si>
  <si>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</si>
  <si>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</si>
  <si>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</si>
  <si>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</si>
  <si>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</si>
  <si>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</si>
  <si>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</si>
  <si>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</si>
  <si>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</si>
  <si>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</si>
  <si>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</si>
  <si>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</si>
  <si>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</si>
  <si>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</si>
  <si>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</si>
  <si>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</si>
  <si>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</si>
  <si>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</si>
  <si>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</si>
  <si>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</si>
  <si>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</si>
  <si>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</si>
  <si>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</si>
  <si>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</si>
  <si>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</si>
  <si>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</si>
  <si>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</si>
  <si>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</si>
  <si>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</si>
  <si>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</si>
  <si>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</si>
  <si>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</si>
  <si>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③管渠改善率は、一部区間で耐震補強工事を実施したことにより、微増となりました。
　また、①有形固定資産減価償却率は資産全体で約５４％、資産の種類によってはより高い償却率となっており、老朽化が顕著となっています。
　管渠施設については、現時点で耐用年数を超過する施設はないものの、昭和５０年代後半から平成１０年頃にかけて、施設整備を急速に進めたため、今後、施設老朽化が加速度的に進み、施設更新費用や施設修繕費が増加する見込みとなっています。
　このため、平成３０年度末に策定したストックマネジメント計画を基に、施設の効率的な修繕を進めるとともに、国庫補助金や企業債を有効活用した資金計画との整合を図りながら、施設整備に取り組んでいきます。</t>
    <rPh sb="155" eb="156">
      <t>コロ</t>
    </rPh>
    <phoneticPr fontId="4"/>
  </si>
  <si>
    <t>　企業債残高の減少による支払利息の減等により、汚水処理費は減少しましたが、「令和２年度に発生した新型コロナウィルス感染症の拡大に伴う水需要」が令和３年度減少し、有収水量が減少したこと等により、
⑥汚水処理原価は微増、
⑤経費回収率は減少しています。
　また、長期前受金戻入等の増により総収益は増加したものの、減価償却費等の増加により総費用も増加したため、
①経常収支比率は微減となりました。
　現在水洗便所設置済人口・現在処理区域内人口ともに減少していますが、水洗化は進んでいるため、⑧水洗化率は微増となりました。
　下水道事業の経営に当たり、一般会計から国の繰出基準額以上の繰入を受けてはいますが、この先、一般会計からの繰入額の増加は見込めず、また人口減少社会の到来により、下水道使用料の自然増は期待できないため、今後も経営状況を注視し、必要に応じて、収益の多くを占める下水道使用料の改定や、効率化による経費節減等の検討を進めていきます。</t>
    <rPh sb="1" eb="4">
      <t>キギョウサイ</t>
    </rPh>
    <rPh sb="4" eb="6">
      <t>ザンダカ</t>
    </rPh>
    <rPh sb="7" eb="9">
      <t>ゲンショウ</t>
    </rPh>
    <rPh sb="12" eb="16">
      <t>シハライリソク</t>
    </rPh>
    <rPh sb="17" eb="18">
      <t>ゲン</t>
    </rPh>
    <rPh sb="18" eb="19">
      <t>トウ</t>
    </rPh>
    <rPh sb="23" eb="27">
      <t>オスイショリ</t>
    </rPh>
    <rPh sb="27" eb="28">
      <t>ヒ</t>
    </rPh>
    <rPh sb="29" eb="31">
      <t>ゲンショウ</t>
    </rPh>
    <rPh sb="38" eb="40">
      <t>レイワ</t>
    </rPh>
    <rPh sb="44" eb="46">
      <t>ハッセイ</t>
    </rPh>
    <rPh sb="48" eb="50">
      <t>シンガタ</t>
    </rPh>
    <rPh sb="57" eb="60">
      <t>カンセンショウ</t>
    </rPh>
    <rPh sb="61" eb="63">
      <t>カクダイ</t>
    </rPh>
    <rPh sb="64" eb="65">
      <t>トモナ</t>
    </rPh>
    <rPh sb="66" eb="69">
      <t>ミズジュヨウ</t>
    </rPh>
    <rPh sb="71" eb="73">
      <t>レイワ</t>
    </rPh>
    <rPh sb="74" eb="76">
      <t>ネンド</t>
    </rPh>
    <rPh sb="76" eb="78">
      <t>ゲンショウ</t>
    </rPh>
    <rPh sb="80" eb="84">
      <t>ユウシュウスイリョウ</t>
    </rPh>
    <rPh sb="85" eb="87">
      <t>ゲンショウ</t>
    </rPh>
    <rPh sb="91" eb="92">
      <t>トウ</t>
    </rPh>
    <rPh sb="105" eb="107">
      <t>ビゾウ</t>
    </rPh>
    <rPh sb="116" eb="118">
      <t>ゲンショウ</t>
    </rPh>
    <rPh sb="129" eb="133">
      <t>チョウキマエウ</t>
    </rPh>
    <rPh sb="133" eb="136">
      <t>キンレイニュウ</t>
    </rPh>
    <rPh sb="136" eb="137">
      <t>トウ</t>
    </rPh>
    <rPh sb="138" eb="139">
      <t>ゾウ</t>
    </rPh>
    <rPh sb="142" eb="145">
      <t>ソウシュウエキ</t>
    </rPh>
    <rPh sb="146" eb="148">
      <t>ゾウカ</t>
    </rPh>
    <rPh sb="154" eb="159">
      <t>ゲンカショウキャクヒ</t>
    </rPh>
    <rPh sb="166" eb="169">
      <t>ソウヒヨウ</t>
    </rPh>
    <rPh sb="170" eb="172">
      <t>ゾウカ</t>
    </rPh>
    <rPh sb="197" eb="199">
      <t>ゲンザイ</t>
    </rPh>
    <rPh sb="199" eb="206">
      <t>スイセンベンジョセッチズ</t>
    </rPh>
    <rPh sb="206" eb="208">
      <t>ジンコウ</t>
    </rPh>
    <rPh sb="209" eb="211">
      <t>ゲンザイ</t>
    </rPh>
    <rPh sb="211" eb="216">
      <t>ショリクイキナイ</t>
    </rPh>
    <rPh sb="216" eb="218">
      <t>ジンコウ</t>
    </rPh>
    <rPh sb="221" eb="223">
      <t>ゲンショウ</t>
    </rPh>
    <rPh sb="230" eb="233">
      <t>スイセンカ</t>
    </rPh>
    <rPh sb="234" eb="235">
      <t>スス</t>
    </rPh>
    <rPh sb="248" eb="250">
      <t>ビゾウ</t>
    </rPh>
    <phoneticPr fontId="4"/>
  </si>
  <si>
    <t>　昭和４５年度から下水道事業を進めているため更新時期を迎えている下水道施設が多く、維持管理費用やその資金調達、更新手法等が現在直面する大きな課題となっています。
　しかし、市の財政状況も切迫しており、一般会計からの長期的かつ安定した十分な繰入金は期待できず、厳しい事業経営を迫られています。
　そのため、今後も令和元年度末に策定した下水道事業経営戦略を基に、経営状況を注視し、定期的な経営戦略の見直しを行っていきます（令和６年度までに見直し予定）。
　同時に、必要に応じて使用料の見直しの検討や、更なる経費削減策として令和４年度からは汚泥の共同処理を開始しており、事業の健全化、効率化に取り組んでいきます。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</si>
</sst>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0.01</c:v>
                </c:pt>
                <c:pt idx="2" formatCode="#,##0.00;&quot;△&quot;#,##0.00">
                  <c:v>0</c:v>
                </c:pt>
                <c:pt idx="3">
                  <c:v>0.08</c:v>
                </c:pt>
                <c:pt idx="4">
                  <c:v>0.15</c:v>
                </c:pt>
              </c:numCache>
            </c:numRef>
          </c:val>
          <c:extLst>
            <c:ext xmlns:c16="http://schemas.microsoft.com/office/drawing/2014/chart" uri="{C3380CC4-5D6E-409C-BE32-E72D297353CC}">
              <c16:uniqueId val="{00000000-5DE3-45EF-A39A-8B8DAAC340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5DE3-45EF-A39A-8B8DAAC340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59.67</c:v>
                </c:pt>
                <c:pt idx="1">
                  <c:v>59.65</c:v>
                </c:pt>
                <c:pt idx="2">
                  <c:v>61.66</c:v>
                </c:pt>
                <c:pt idx="3">
                  <c:v>63.96</c:v>
                </c:pt>
                <c:pt idx="4">
                  <c:v>63.93</c:v>
                </c:pt>
              </c:numCache>
            </c:numRef>
          </c:val>
          <c:extLst>
            <c:ext xmlns:c16="http://schemas.microsoft.com/office/drawing/2014/chart" uri="{C3380CC4-5D6E-409C-BE32-E72D297353CC}">
              <c16:uniqueId val="{00000000-D512-453A-B9F3-F66EAF32BA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D512-453A-B9F3-F66EAF32BA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99.04</c:v>
                </c:pt>
                <c:pt idx="1">
                  <c:v>99.05</c:v>
                </c:pt>
                <c:pt idx="2">
                  <c:v>99.04</c:v>
                </c:pt>
                <c:pt idx="3">
                  <c:v>99.11</c:v>
                </c:pt>
                <c:pt idx="4">
                  <c:v>99.14</c:v>
                </c:pt>
              </c:numCache>
            </c:numRef>
          </c:val>
          <c:extLst>
            <c:ext xmlns:c16="http://schemas.microsoft.com/office/drawing/2014/chart" uri="{C3380CC4-5D6E-409C-BE32-E72D297353CC}">
              <c16:uniqueId val="{00000000-8921-4708-8BBA-DB31744106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8921-4708-8BBA-DB31744106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93.82</c:v>
                </c:pt>
                <c:pt idx="1">
                  <c:v>111.81</c:v>
                </c:pt>
                <c:pt idx="2">
                  <c:v>112.91</c:v>
                </c:pt>
                <c:pt idx="3">
                  <c:v>112.15</c:v>
                </c:pt>
                <c:pt idx="4">
                  <c:v>111.66</c:v>
                </c:pt>
              </c:numCache>
            </c:numRef>
          </c:val>
          <c:extLst>
            <c:ext xmlns:c16="http://schemas.microsoft.com/office/drawing/2014/chart" uri="{C3380CC4-5D6E-409C-BE32-E72D297353CC}">
              <c16:uniqueId val="{00000000-064A-4505-8DD5-5A4951548B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064A-4505-8DD5-5A4951548B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50.62</c:v>
                </c:pt>
                <c:pt idx="1">
                  <c:v>51.99</c:v>
                </c:pt>
                <c:pt idx="2">
                  <c:v>52.71</c:v>
                </c:pt>
                <c:pt idx="3">
                  <c:v>53</c:v>
                </c:pt>
                <c:pt idx="4">
                  <c:v>54.27</c:v>
                </c:pt>
              </c:numCache>
            </c:numRef>
          </c:val>
          <c:extLst>
            <c:ext xmlns:c16="http://schemas.microsoft.com/office/drawing/2014/chart" uri="{C3380CC4-5D6E-409C-BE32-E72D297353CC}">
              <c16:uniqueId val="{00000000-C05B-4408-9278-B79A74A0CB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C05B-4408-9278-B79A74A0CB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A7-461F-A937-5578AD41EA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C1A7-461F-A937-5578AD41EA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744.02</c:v>
                </c:pt>
                <c:pt idx="1">
                  <c:v>0</c:v>
                </c:pt>
                <c:pt idx="2">
                  <c:v>0</c:v>
                </c:pt>
                <c:pt idx="3">
                  <c:v>0</c:v>
                </c:pt>
                <c:pt idx="4">
                  <c:v>0</c:v>
                </c:pt>
              </c:numCache>
            </c:numRef>
          </c:val>
          <c:extLst>
            <c:ext xmlns:c16="http://schemas.microsoft.com/office/drawing/2014/chart" uri="{C3380CC4-5D6E-409C-BE32-E72D297353CC}">
              <c16:uniqueId val="{00000000-E6E9-42A3-968F-F2CEB7257D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E6E9-42A3-968F-F2CEB7257D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164.06</c:v>
                </c:pt>
                <c:pt idx="1">
                  <c:v>187.94</c:v>
                </c:pt>
                <c:pt idx="2">
                  <c:v>173.87</c:v>
                </c:pt>
                <c:pt idx="3">
                  <c:v>218.19</c:v>
                </c:pt>
                <c:pt idx="4">
                  <c:v>207.69</c:v>
                </c:pt>
              </c:numCache>
            </c:numRef>
          </c:val>
          <c:extLst>
            <c:ext xmlns:c16="http://schemas.microsoft.com/office/drawing/2014/chart" uri="{C3380CC4-5D6E-409C-BE32-E72D297353CC}">
              <c16:uniqueId val="{00000000-2D42-4EC4-A0AD-1215010C20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2D42-4EC4-A0AD-1215010C20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9-4774-B4C4-90743D8E9C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4E19-4774-B4C4-90743D8E9C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75.709999999999994</c:v>
                </c:pt>
                <c:pt idx="1">
                  <c:v>100.23</c:v>
                </c:pt>
                <c:pt idx="2">
                  <c:v>104.31</c:v>
                </c:pt>
                <c:pt idx="3">
                  <c:v>102.57</c:v>
                </c:pt>
                <c:pt idx="4">
                  <c:v>101.83</c:v>
                </c:pt>
              </c:numCache>
            </c:numRef>
          </c:val>
          <c:extLst>
            <c:ext xmlns:c16="http://schemas.microsoft.com/office/drawing/2014/chart" uri="{C3380CC4-5D6E-409C-BE32-E72D297353CC}">
              <c16:uniqueId val="{00000000-D650-4CEB-B774-2567E19EC4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D650-4CEB-B774-2567E19EC4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141.29</c:v>
                </c:pt>
                <c:pt idx="1">
                  <c:v>108.82</c:v>
                </c:pt>
                <c:pt idx="2">
                  <c:v>105.25</c:v>
                </c:pt>
                <c:pt idx="3">
                  <c:v>107.11</c:v>
                </c:pt>
                <c:pt idx="4">
                  <c:v>107.8</c:v>
                </c:pt>
              </c:numCache>
            </c:numRef>
          </c:val>
          <c:extLst>
            <c:ext xmlns:c16="http://schemas.microsoft.com/office/drawing/2014/chart" uri="{C3380CC4-5D6E-409C-BE32-E72D297353CC}">
              <c16:uniqueId val="{00000000-1171-409F-B3D9-E6705710F5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1171-409F-B3D9-E6705710F5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0" zoomScaleNormal="100" workbookViewId="0">
      <selection activeCell="D93" sqref="D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知多市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84719</v>
      </c>
      <c r="AM8" s="45"/>
      <c r="AN8" s="45"/>
      <c r="AO8" s="45"/>
      <c r="AP8" s="45"/>
      <c r="AQ8" s="45"/>
      <c r="AR8" s="45"/>
      <c r="AS8" s="45"/>
      <c r="AT8" s="46">
        <f>データ!T6</f>
        <v>45.9</v>
      </c>
      <c r="AU8" s="46"/>
      <c r="AV8" s="46"/>
      <c r="AW8" s="46"/>
      <c r="AX8" s="46"/>
      <c r="AY8" s="46"/>
      <c r="AZ8" s="46"/>
      <c r="BA8" s="46"/>
      <c r="BB8" s="46">
        <f>データ!U6</f>
        <v>1845.73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79.760000000000005</v>
      </c>
      <c r="J10" s="46"/>
      <c r="K10" s="46"/>
      <c r="L10" s="46"/>
      <c r="M10" s="46"/>
      <c r="N10" s="46"/>
      <c r="O10" s="46"/>
      <c r="P10" s="46">
        <f>データ!P6</f>
        <v>94.81</v>
      </c>
      <c r="Q10" s="46"/>
      <c r="R10" s="46"/>
      <c r="S10" s="46"/>
      <c r="T10" s="46"/>
      <c r="U10" s="46"/>
      <c r="V10" s="46"/>
      <c r="W10" s="46">
        <f>データ!Q6</f>
        <v>86.8</v>
      </c>
      <c r="X10" s="46"/>
      <c r="Y10" s="46"/>
      <c r="Z10" s="46"/>
      <c r="AA10" s="46"/>
      <c r="AB10" s="46"/>
      <c r="AC10" s="46"/>
      <c r="AD10" s="45">
        <f>データ!R6</f>
        <v>2222</v>
      </c>
      <c r="AE10" s="45"/>
      <c r="AF10" s="45"/>
      <c r="AG10" s="45"/>
      <c r="AH10" s="45"/>
      <c r="AI10" s="45"/>
      <c r="AJ10" s="45"/>
      <c r="AK10" s="2"/>
      <c r="AL10" s="45">
        <f>データ!V6</f>
        <v>79859</v>
      </c>
      <c r="AM10" s="45"/>
      <c r="AN10" s="45"/>
      <c r="AO10" s="45"/>
      <c r="AP10" s="45"/>
      <c r="AQ10" s="45"/>
      <c r="AR10" s="45"/>
      <c r="AS10" s="45"/>
      <c r="AT10" s="46">
        <f>データ!W6</f>
        <v>14.09</v>
      </c>
      <c r="AU10" s="46"/>
      <c r="AV10" s="46"/>
      <c r="AW10" s="46"/>
      <c r="AX10" s="46"/>
      <c r="AY10" s="46"/>
      <c r="AZ10" s="46"/>
      <c r="BA10" s="46"/>
      <c r="BB10" s="46">
        <f>データ!X6</f>
        <v>5667.78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a3ggDZdfLujQ2M23MD3JldcHQr0xRqIMbm1Dc9K3a0xeNlZqynzFQ5M/SZ9X4/SkdTFqLa5v0iOFa5SqILrPw==" saltValue="lfH0vyOUGBkHsPpWOOdw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232246</v>
      </c>
      <c r="D6" s="19">
        <f t="shared" si="3"/>
        <v>46</v>
      </c>
      <c r="E6" s="19">
        <f t="shared" si="3"/>
        <v>17</v>
      </c>
      <c r="F6" s="19">
        <f t="shared" si="3"/>
        <v>1</v>
      </c>
      <c r="G6" s="19">
        <f t="shared" si="3"/>
        <v>0</v>
      </c>
      <c r="H6" s="19" t="str">
        <f t="shared" si="3"/>
        <v>愛知県　知多市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79.760000000000005</v>
      </c>
      <c r="P6" s="20">
        <f t="shared" si="3"/>
        <v>94.81</v>
      </c>
      <c r="Q6" s="20">
        <f t="shared" si="3"/>
        <v>86.8</v>
      </c>
      <c r="R6" s="20">
        <f t="shared" si="3"/>
        <v>2222</v>
      </c>
      <c r="S6" s="20">
        <f t="shared" si="3"/>
        <v>84719</v>
      </c>
      <c r="T6" s="20">
        <f t="shared" si="3"/>
        <v>45.9</v>
      </c>
      <c r="U6" s="20">
        <f t="shared" si="3"/>
        <v>1845.73</v>
      </c>
      <c r="V6" s="20">
        <f t="shared" si="3"/>
        <v>79859</v>
      </c>
      <c r="W6" s="20">
        <f t="shared" si="3"/>
        <v>14.09</v>
      </c>
      <c r="X6" s="20">
        <f t="shared" si="3"/>
        <v>5667.78</v>
      </c>
      <c r="Y6" s="21">
        <f>IF(Y7="",NA(),Y7)</f>
        <v>93.82</v>
      </c>
      <c r="Z6" s="21">
        <f t="shared" ref="Z6:AH6" si="4">IF(Z7="",NA(),Z7)</f>
        <v>111.81</v>
      </c>
      <c r="AA6" s="21">
        <f t="shared" si="4"/>
        <v>112.91</v>
      </c>
      <c r="AB6" s="21">
        <f t="shared" si="4"/>
        <v>112.15</v>
      </c>
      <c r="AC6" s="21">
        <f t="shared" si="4"/>
        <v>111.66</v>
      </c>
      <c r="AD6" s="21">
        <f t="shared" si="4"/>
        <v>106.41</v>
      </c>
      <c r="AE6" s="21">
        <f t="shared" si="4"/>
        <v>107.95</v>
      </c>
      <c r="AF6" s="21">
        <f t="shared" si="4"/>
        <v>106.32</v>
      </c>
      <c r="AG6" s="21">
        <f t="shared" si="4"/>
        <v>106.67</v>
      </c>
      <c r="AH6" s="21">
        <f t="shared" si="4"/>
        <v>106.9</v>
      </c>
      <c r="AI6" s="20" t="str">
        <f>IF(AI7="","",IF(AI7="-","【-】","【"&amp;SUBSTITUTE(TEXT(AI7,"#,##0.00"),"-","△")&amp;"】"))</f>
        <v>【107.02】</v>
      </c>
      <c r="AJ6" s="21">
        <f>IF(AJ7="",NA(),AJ7)</f>
        <v>744.02</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164.06</v>
      </c>
      <c r="AV6" s="21">
        <f t="shared" ref="AV6:BD6" si="6">IF(AV7="",NA(),AV7)</f>
        <v>187.94</v>
      </c>
      <c r="AW6" s="21">
        <f t="shared" si="6"/>
        <v>173.87</v>
      </c>
      <c r="AX6" s="21">
        <f t="shared" si="6"/>
        <v>218.19</v>
      </c>
      <c r="AY6" s="21">
        <f t="shared" si="6"/>
        <v>207.69</v>
      </c>
      <c r="AZ6" s="21">
        <f t="shared" si="6"/>
        <v>78.56</v>
      </c>
      <c r="BA6" s="21">
        <f t="shared" si="6"/>
        <v>80.5</v>
      </c>
      <c r="BB6" s="21">
        <f t="shared" si="6"/>
        <v>71.540000000000006</v>
      </c>
      <c r="BC6" s="21">
        <f t="shared" si="6"/>
        <v>67.86</v>
      </c>
      <c r="BD6" s="21">
        <f t="shared" si="6"/>
        <v>72.92</v>
      </c>
      <c r="BE6" s="20" t="str">
        <f>IF(BE7="","",IF(BE7="-","【-】","【"&amp;SUBSTITUTE(TEXT(BE7,"#,##0.00"),"-","△")&amp;"】"))</f>
        <v>【71.39】</v>
      </c>
      <c r="BF6" s="20">
        <f>IF(BF7="",NA(),BF7)</f>
        <v>0</v>
      </c>
      <c r="BG6" s="20">
        <f t="shared" ref="BG6:BO6" si="7">IF(BG7="",NA(),BG7)</f>
        <v>0</v>
      </c>
      <c r="BH6" s="20">
        <f t="shared" si="7"/>
        <v>0</v>
      </c>
      <c r="BI6" s="20">
        <f t="shared" si="7"/>
        <v>0</v>
      </c>
      <c r="BJ6" s="20">
        <f t="shared" si="7"/>
        <v>0</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75.709999999999994</v>
      </c>
      <c r="BR6" s="21">
        <f t="shared" ref="BR6:BZ6" si="8">IF(BR7="",NA(),BR7)</f>
        <v>100.23</v>
      </c>
      <c r="BS6" s="21">
        <f t="shared" si="8"/>
        <v>104.31</v>
      </c>
      <c r="BT6" s="21">
        <f t="shared" si="8"/>
        <v>102.57</v>
      </c>
      <c r="BU6" s="21">
        <f t="shared" si="8"/>
        <v>101.83</v>
      </c>
      <c r="BV6" s="21">
        <f t="shared" si="8"/>
        <v>88.37</v>
      </c>
      <c r="BW6" s="21">
        <f t="shared" si="8"/>
        <v>89.41</v>
      </c>
      <c r="BX6" s="21">
        <f t="shared" si="8"/>
        <v>88.05</v>
      </c>
      <c r="BY6" s="21">
        <f t="shared" si="8"/>
        <v>91.14</v>
      </c>
      <c r="BZ6" s="21">
        <f t="shared" si="8"/>
        <v>90.69</v>
      </c>
      <c r="CA6" s="20" t="str">
        <f>IF(CA7="","",IF(CA7="-","【-】","【"&amp;SUBSTITUTE(TEXT(CA7,"#,##0.00"),"-","△")&amp;"】"))</f>
        <v>【99.73】</v>
      </c>
      <c r="CB6" s="21">
        <f>IF(CB7="",NA(),CB7)</f>
        <v>141.29</v>
      </c>
      <c r="CC6" s="21">
        <f t="shared" ref="CC6:CK6" si="9">IF(CC7="",NA(),CC7)</f>
        <v>108.82</v>
      </c>
      <c r="CD6" s="21">
        <f t="shared" si="9"/>
        <v>105.25</v>
      </c>
      <c r="CE6" s="21">
        <f t="shared" si="9"/>
        <v>107.11</v>
      </c>
      <c r="CF6" s="21">
        <f t="shared" si="9"/>
        <v>107.8</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59.67</v>
      </c>
      <c r="CN6" s="21">
        <f t="shared" ref="CN6:CV6" si="10">IF(CN7="",NA(),CN7)</f>
        <v>59.65</v>
      </c>
      <c r="CO6" s="21">
        <f t="shared" si="10"/>
        <v>61.66</v>
      </c>
      <c r="CP6" s="21">
        <f t="shared" si="10"/>
        <v>63.96</v>
      </c>
      <c r="CQ6" s="21">
        <f t="shared" si="10"/>
        <v>63.93</v>
      </c>
      <c r="CR6" s="21">
        <f t="shared" si="10"/>
        <v>58.83</v>
      </c>
      <c r="CS6" s="21">
        <f t="shared" si="10"/>
        <v>56.51</v>
      </c>
      <c r="CT6" s="21">
        <f t="shared" si="10"/>
        <v>57.04</v>
      </c>
      <c r="CU6" s="21">
        <f t="shared" si="10"/>
        <v>60.78</v>
      </c>
      <c r="CV6" s="21">
        <f t="shared" si="10"/>
        <v>59.96</v>
      </c>
      <c r="CW6" s="20" t="str">
        <f>IF(CW7="","",IF(CW7="-","【-】","【"&amp;SUBSTITUTE(TEXT(CW7,"#,##0.00"),"-","△")&amp;"】"))</f>
        <v>【59.99】</v>
      </c>
      <c r="CX6" s="21">
        <f>IF(CX7="",NA(),CX7)</f>
        <v>99.04</v>
      </c>
      <c r="CY6" s="21">
        <f t="shared" ref="CY6:DG6" si="11">IF(CY7="",NA(),CY7)</f>
        <v>99.05</v>
      </c>
      <c r="CZ6" s="21">
        <f t="shared" si="11"/>
        <v>99.04</v>
      </c>
      <c r="DA6" s="21">
        <f t="shared" si="11"/>
        <v>99.11</v>
      </c>
      <c r="DB6" s="21">
        <f t="shared" si="11"/>
        <v>99.14</v>
      </c>
      <c r="DC6" s="21">
        <f t="shared" si="11"/>
        <v>92.9</v>
      </c>
      <c r="DD6" s="21">
        <f t="shared" si="11"/>
        <v>93.91</v>
      </c>
      <c r="DE6" s="21">
        <f t="shared" si="11"/>
        <v>93.73</v>
      </c>
      <c r="DF6" s="21">
        <f t="shared" si="11"/>
        <v>94.17</v>
      </c>
      <c r="DG6" s="21">
        <f t="shared" si="11"/>
        <v>94.27</v>
      </c>
      <c r="DH6" s="20" t="str">
        <f>IF(DH7="","",IF(DH7="-","【-】","【"&amp;SUBSTITUTE(TEXT(DH7,"#,##0.00"),"-","△")&amp;"】"))</f>
        <v>【95.72】</v>
      </c>
      <c r="DI6" s="21">
        <f>IF(DI7="",NA(),DI7)</f>
        <v>50.62</v>
      </c>
      <c r="DJ6" s="21">
        <f t="shared" ref="DJ6:DR6" si="12">IF(DJ7="",NA(),DJ7)</f>
        <v>51.99</v>
      </c>
      <c r="DK6" s="21">
        <f t="shared" si="12"/>
        <v>52.71</v>
      </c>
      <c r="DL6" s="21">
        <f t="shared" si="12"/>
        <v>53</v>
      </c>
      <c r="DM6" s="21">
        <f t="shared" si="12"/>
        <v>54.27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1">
        <f t="shared" ref="EF6:EN6" si="14">IF(EF7="",NA(),EF7)</f>
        <v>0.01</v>
      </c>
      <c r="EG6" s="20">
        <f t="shared" si="14"/>
        <v>0</v>
      </c>
      <c r="EH6" s="21">
        <f t="shared" si="14"/>
        <v>0.08</v>
      </c>
      <c r="EI6" s="21">
        <f t="shared" si="14"/>
        <v>0.15</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232246</v>
      </c>
      <c r="D7" s="23">
        <v>46</v>
      </c>
      <c r="E7" s="23">
        <v>17</v>
      </c>
      <c r="F7" s="23">
        <v>1</v>
      </c>
      <c r="G7" s="23">
        <v>0</v>
      </c>
      <c r="H7" s="23" t="s">
        <v>95</v>
      </c>
      <c r="I7" s="23" t="s">
        <v>96</v>
      </c>
      <c r="J7" s="23" t="s">
        <v>97</v>
      </c>
      <c r="K7" s="23" t="s">
        <v>98</v>
      </c>
      <c r="L7" s="23" t="s">
        <v>99</v>
      </c>
      <c r="M7" s="23" t="s">
        <v>100</v>
      </c>
      <c r="N7" s="24" t="s">
        <v>101</v>
      </c>
      <c r="O7" s="24">
        <v>79.760000000000005</v>
      </c>
      <c r="P7" s="24">
        <v>94.81</v>
      </c>
      <c r="Q7" s="24">
        <v>86.8</v>
      </c>
      <c r="R7" s="24">
        <v>2222</v>
      </c>
      <c r="S7" s="24">
        <v>84719</v>
      </c>
      <c r="T7" s="24">
        <v>45.9</v>
      </c>
      <c r="U7" s="24">
        <v>1845.73</v>
      </c>
      <c r="V7" s="24">
        <v>79859</v>
      </c>
      <c r="W7" s="24">
        <v>14.09</v>
      </c>
      <c r="X7" s="24">
        <v>5667.78</v>
      </c>
      <c r="Y7" s="24">
        <v>93.82</v>
      </c>
      <c r="Z7" s="24">
        <v>111.81</v>
      </c>
      <c r="AA7" s="24">
        <v>112.91</v>
      </c>
      <c r="AB7" s="24">
        <v>112.15</v>
      </c>
      <c r="AC7" s="24">
        <v>111.66</v>
      </c>
      <c r="AD7" s="24">
        <v>106.41</v>
      </c>
      <c r="AE7" s="24">
        <v>107.95</v>
      </c>
      <c r="AF7" s="24">
        <v>106.32</v>
      </c>
      <c r="AG7" s="24">
        <v>106.67</v>
      </c>
      <c r="AH7" s="24">
        <v>106.9</v>
      </c>
      <c r="AI7" s="24">
        <v>107.02</v>
      </c>
      <c r="AJ7" s="24">
        <v>744.02</v>
      </c>
      <c r="AK7" s="24">
        <v>0</v>
      </c>
      <c r="AL7" s="24">
        <v>0</v>
      </c>
      <c r="AM7" s="24">
        <v>0</v>
      </c>
      <c r="AN7" s="24">
        <v>0</v>
      </c>
      <c r="AO7" s="24">
        <v>25.32</v>
      </c>
      <c r="AP7" s="24">
        <v>1.03</v>
      </c>
      <c r="AQ7" s="24">
        <v>1.35</v>
      </c>
      <c r="AR7" s="24">
        <v>3.68</v>
      </c>
      <c r="AS7" s="24">
        <v>5.3</v>
      </c>
      <c r="AT7" s="24">
        <v>3.09</v>
      </c>
      <c r="AU7" s="24">
        <v>164.06</v>
      </c>
      <c r="AV7" s="24">
        <v>187.94</v>
      </c>
      <c r="AW7" s="24">
        <v>173.87</v>
      </c>
      <c r="AX7" s="24">
        <v>218.19</v>
      </c>
      <c r="AY7" s="24">
        <v>207.69</v>
      </c>
      <c r="AZ7" s="24">
        <v>78.56</v>
      </c>
      <c r="BA7" s="24">
        <v>80.5</v>
      </c>
      <c r="BB7" s="24">
        <v>71.540000000000006</v>
      </c>
      <c r="BC7" s="24">
        <v>67.86</v>
      </c>
      <c r="BD7" s="24">
        <v>72.92</v>
      </c>
      <c r="BE7" s="24">
        <v>71.39</v>
      </c>
      <c r="BF7" s="24">
        <v>0</v>
      </c>
      <c r="BG7" s="24">
        <v>0</v>
      </c>
      <c r="BH7" s="24">
        <v>0</v>
      </c>
      <c r="BI7" s="24">
        <v>0</v>
      </c>
      <c r="BJ7" s="24">
        <v>0</v>
      </c>
      <c r="BK7" s="24">
        <v>610.16999999999996</v>
      </c>
      <c r="BL7" s="24">
        <v>605.9</v>
      </c>
      <c r="BM7" s="24">
        <v>653.69000000000005</v>
      </c>
      <c r="BN7" s="24">
        <v>709.4</v>
      </c>
      <c r="BO7" s="24">
        <v>734.47</v>
      </c>
      <c r="BP7" s="24">
        <v>669.11</v>
      </c>
      <c r="BQ7" s="24">
        <v>75.709999999999994</v>
      </c>
      <c r="BR7" s="24">
        <v>100.23</v>
      </c>
      <c r="BS7" s="24">
        <v>104.31</v>
      </c>
      <c r="BT7" s="24">
        <v>102.57</v>
      </c>
      <c r="BU7" s="24">
        <v>101.83</v>
      </c>
      <c r="BV7" s="24">
        <v>88.37</v>
      </c>
      <c r="BW7" s="24">
        <v>89.41</v>
      </c>
      <c r="BX7" s="24">
        <v>88.05</v>
      </c>
      <c r="BY7" s="24">
        <v>91.14</v>
      </c>
      <c r="BZ7" s="24">
        <v>90.69</v>
      </c>
      <c r="CA7" s="24">
        <v>99.73</v>
      </c>
      <c r="CB7" s="24">
        <v>141.29</v>
      </c>
      <c r="CC7" s="24">
        <v>108.82</v>
      </c>
      <c r="CD7" s="24">
        <v>105.25</v>
      </c>
      <c r="CE7" s="24">
        <v>107.11</v>
      </c>
      <c r="CF7" s="24">
        <v>107.8</v>
      </c>
      <c r="CG7" s="24">
        <v>143.05000000000001</v>
      </c>
      <c r="CH7" s="24">
        <v>142.05000000000001</v>
      </c>
      <c r="CI7" s="24">
        <v>141.15</v>
      </c>
      <c r="CJ7" s="24">
        <v>136.86000000000001</v>
      </c>
      <c r="CK7" s="24">
        <v>138.52000000000001</v>
      </c>
      <c r="CL7" s="24">
        <v>134.97999999999999</v>
      </c>
      <c r="CM7" s="24">
        <v>59.67</v>
      </c>
      <c r="CN7" s="24">
        <v>59.65</v>
      </c>
      <c r="CO7" s="24">
        <v>61.66</v>
      </c>
      <c r="CP7" s="24">
        <v>63.96</v>
      </c>
      <c r="CQ7" s="24">
        <v>63.93</v>
      </c>
      <c r="CR7" s="24">
        <v>58.83</v>
      </c>
      <c r="CS7" s="24">
        <v>56.51</v>
      </c>
      <c r="CT7" s="24">
        <v>57.04</v>
      </c>
      <c r="CU7" s="24">
        <v>60.78</v>
      </c>
      <c r="CV7" s="24">
        <v>59.96</v>
      </c>
      <c r="CW7" s="24">
        <v>59.99</v>
      </c>
      <c r="CX7" s="24">
        <v>99.04</v>
      </c>
      <c r="CY7" s="24">
        <v>99.05</v>
      </c>
      <c r="CZ7" s="24">
        <v>99.04</v>
      </c>
      <c r="DA7" s="24">
        <v>99.11</v>
      </c>
      <c r="DB7" s="24">
        <v>99.14</v>
      </c>
      <c r="DC7" s="24">
        <v>92.9</v>
      </c>
      <c r="DD7" s="24">
        <v>93.91</v>
      </c>
      <c r="DE7" s="24">
        <v>93.73</v>
      </c>
      <c r="DF7" s="24">
        <v>94.17</v>
      </c>
      <c r="DG7" s="24">
        <v>94.27</v>
      </c>
      <c r="DH7" s="24">
        <v>95.72</v>
      </c>
      <c r="DI7" s="24">
        <v>50.62</v>
      </c>
      <c r="DJ7" s="24">
        <v>51.99</v>
      </c>
      <c r="DK7" s="24">
        <v>52.71</v>
      </c>
      <c r="DL7" s="24">
        <v>53</v>
      </c>
      <c r="DM7" s="24">
        <v>54.27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0.01</v>
      </c>
      <c r="EG7" s="24">
        <v>0</v>
      </c>
      <c r="EH7" s="24">
        <v>0.08</v>
      </c>
      <c r="EI7" s="24">
        <v>0.15</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2023-02-06T23:59:14Z</cp:lastPrinted>
  <dcterms:created xsi:type="dcterms:W3CDTF">2023-01-12T23:31:39Z</dcterms:created>
  <dcterms:modified xsi:type="dcterms:W3CDTF">2023-03-06T01:17:06Z</dcterms:modified>
  <cp:category/>
</cp:coreProperties>
</file>