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82A4221B-A6B5-43B5-B516-7CF2668AE278}" xr6:coauthVersionLast="47" xr6:coauthVersionMax="47" xr10:uidLastSave="{00000000-0000-0000-0000-000000000000}"/>
  <bookViews>
    <workbookView xWindow="-110" yWindow="-110" windowWidth="22780" windowHeight="14540" tabRatio="836" xr2:uid="{00000000-000D-0000-FFFF-FFFF0000000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9" r:id="rId8"/>
    <sheet name="実質収支比率等に係る経年分析 " sheetId="21" r:id="rId9"/>
    <sheet name="連結実質赤字比率に係る赤字・黒字の構成分析 " sheetId="22" r:id="rId10"/>
    <sheet name="実質公債費比率（分子）の構造 " sheetId="23" r:id="rId11"/>
    <sheet name="将来負担比率（分子）の構造 " sheetId="24" r:id="rId12"/>
    <sheet name="基金残高に係る経年分析 " sheetId="20" r:id="rId13"/>
    <sheet name="公会計指標分析・財政指標組合せ分析表" sheetId="25" r:id="rId14"/>
    <sheet name="施設類型別ストック情報分析表①" sheetId="26" r:id="rId15"/>
    <sheet name="施設類型別ストック情報分析表②" sheetId="27" r:id="rId16"/>
    <sheet name="データシート" sheetId="9" state="hidden" r:id="rId17"/>
  </sheets>
  <externalReferences>
    <externalReference r:id="rId18"/>
    <externalReference r:id="rId19"/>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AM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<sst xmlns="http://schemas.openxmlformats.org/spreadsheetml/2006/main" count="1146" uniqueCount="571">
  <si>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</si>
  <si>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</si>
  <si>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</si>
  <si>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</si>
  <si>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</si>
  <si>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</si>
  <si>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</si>
  <si>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</si>
  <si>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</si>
  <si>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</si>
  <si>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</si>
  <si>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</si>
  <si>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</si>
  <si>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</si>
  <si>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</si>
  <si>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</si>
  <si>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</si>
  <si>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</si>
  <si>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</si>
  <si>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</si>
  <si>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</si>
  <si>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</si>
  <si>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</si>
  <si>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</si>
  <si>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</si>
  <si>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</si>
  <si>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</si>
  <si>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</si>
  <si>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</si>
  <si>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</si>
  <si>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</si>
  <si>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</si>
  <si>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</si>
  <si>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</si>
  <si>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</si>
  <si>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</si>
  <si>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</si>
  <si>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</si>
  <si>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</si>
  <si>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</si>
  <si>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</si>
  <si>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</si>
  <si>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</si>
  <si>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</si>
  <si>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</si>
  <si>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</si>
  <si>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</si>
  <si>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</si>
  <si>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</si>
  <si>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</si>
  <si>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</si>
  <si>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</si>
  <si>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</si>
  <si>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</si>
  <si>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</si>
  <si>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</si>
  <si>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</si>
  <si>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</si>
  <si>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</si>
  <si>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</si>
  <si>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</si>
  <si>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</si>
  <si>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</si>
  <si>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</si>
  <si>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</si>
  <si>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</si>
  <si>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</si>
  <si>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</si>
  <si>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</si>
  <si>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</si>
  <si>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</si>
  <si>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</si>
  <si>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</si>
  <si>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</si>
  <si>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</si>
  <si>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</si>
  <si>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</si>
  <si>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</si>
  <si>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</si>
  <si>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</si>
  <si>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</si>
  <si>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</si>
  <si>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</si>
  <si>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</si>
  <si>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</si>
  <si>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</si>
  <si>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</si>
  <si>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</si>
  <si>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</si>
  <si>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</si>
  <si>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</si>
  <si>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</si>
  <si>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</si>
  <si>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</si>
  <si>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知多市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</si>
  <si>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</si>
  <si>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</si>
  <si>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</si>
  <si>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</si>
  <si>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</si>
  <si>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</si>
  <si>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</si>
  <si>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</si>
  <si>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</si>
  <si>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</si>
  <si>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</si>
  <si>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</si>
  <si>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</si>
  <si>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</si>
  <si>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</si>
  <si>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</si>
  <si>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</si>
  <si>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</si>
  <si>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</si>
  <si>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</si>
  <si>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</si>
  <si>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</si>
  <si>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</si>
  <si>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</si>
  <si>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</si>
  <si>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</si>
  <si>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</si>
  <si>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</si>
  <si>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</si>
  <si>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</si>
  <si>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</si>
  <si>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</si>
  <si>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</si>
  <si>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</si>
  <si>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</si>
  <si>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</si>
  <si>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</si>
  <si>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</si>
  <si>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</si>
  <si>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</si>
  <si>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</si>
  <si>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</si>
  <si>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</si>
  <si>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</si>
  <si>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</si>
  <si>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</si>
  <si>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</si>
  <si>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</si>
  <si>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</si>
  <si>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</si>
  <si>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</si>
  <si>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</si>
  <si>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</si>
  <si>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</si>
  <si>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</si>
  <si>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</si>
  <si>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</si>
  <si>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</si>
  <si>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</si>
  <si>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</si>
  <si>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</si>
  <si>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</si>
  <si>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</si>
  <si>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</si>
  <si>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</si>
  <si>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</si>
  <si>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</si>
  <si>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</si>
  <si>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</si>
  <si>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</si>
  <si>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</si>
  <si>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</si>
  <si>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</si>
  <si>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</si>
  <si>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</si>
  <si>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</si>
  <si>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</si>
  <si>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</si>
  <si>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</si>
  <si>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</si>
  <si>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</si>
  <si>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</si>
  <si>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</si>
  <si>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</si>
  <si>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</si>
  <si>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</si>
  <si>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</si>
  <si>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</si>
  <si>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</si>
  <si>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</si>
  <si>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</si>
  <si>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</si>
  <si>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</si>
  <si>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</si>
  <si>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</si>
  <si>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</si>
  <si>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</si>
  <si>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</si>
  <si>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</si>
  <si>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</si>
  <si>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</si>
  <si>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</si>
  <si>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</si>
  <si>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</si>
  <si>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</si>
  <si>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</si>
  <si>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</si>
  <si>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</si>
  <si>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愛知県知多市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</si>
  <si>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</si>
  <si>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</si>
  <si>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</si>
  <si>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</si>
  <si>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</si>
  <si>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</si>
  <si>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</si>
  <si>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</si>
  <si>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</si>
  <si>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</si>
  <si>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</si>
  <si>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</si>
  <si>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</si>
  <si>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</si>
  <si>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</si>
  <si>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</si>
  <si>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</si>
  <si>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</si>
  <si>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</si>
  <si>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</si>
  <si>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</si>
  <si>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</si>
  <si>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</si>
  <si>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</si>
  <si>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</si>
  <si>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</si>
  <si>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</si>
  <si>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</si>
  <si>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</si>
  <si>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</si>
  <si>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</si>
  <si>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</si>
  <si>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</si>
  <si>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</si>
  <si>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</si>
  <si>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</si>
  <si>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</si>
  <si>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</si>
  <si>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</si>
  <si>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</si>
  <si>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</si>
  <si>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</si>
  <si>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</si>
  <si>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</si>
  <si>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</si>
  <si>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</si>
  <si>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</si>
  <si>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</si>
  <si>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</si>
  <si>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</si>
  <si>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</si>
  <si>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</si>
  <si>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</si>
  <si>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</si>
  <si>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</si>
  <si>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</si>
  <si>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</si>
  <si>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</si>
  <si>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</si>
  <si>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</si>
  <si>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</si>
  <si>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</si>
  <si>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</si>
  <si>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</si>
  <si>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</si>
  <si>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</si>
  <si>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</si>
  <si>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</si>
  <si>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</si>
  <si>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</si>
  <si>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</si>
  <si>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</si>
  <si>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</si>
  <si>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</si>
  <si>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</si>
  <si>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</si>
  <si>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</si>
  <si>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</si>
  <si>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</si>
  <si>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</si>
  <si>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</si>
  <si>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</si>
  <si>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</si>
  <si>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</si>
  <si>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</si>
  <si>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</si>
  <si>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</si>
  <si>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</si>
  <si>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</si>
  <si>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</si>
  <si>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</si>
  <si>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</si>
  <si>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</si>
  <si>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</si>
  <si>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</si>
  <si>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</si>
  <si>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</si>
  <si>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</si>
  <si>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</si>
  <si>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</si>
  <si>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</si>
  <si>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</si>
  <si>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</si>
  <si>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</si>
  <si>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</si>
  <si>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</si>
  <si>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</si>
  <si>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</si>
  <si>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</si>
  <si>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</si>
  <si>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</si>
  <si>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</si>
  <si>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</si>
  <si>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</si>
  <si>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</si>
  <si>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</si>
  <si>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</si>
  <si>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</si>
  <si>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</si>
  <si>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</si>
  <si>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</si>
  <si>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</si>
  <si>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</si>
  <si>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</si>
  <si>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</si>
  <si>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</si>
  <si>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</si>
  <si>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</si>
  <si>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</si>
  <si>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</si>
  <si>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</si>
  <si>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</si>
  <si>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</si>
  <si>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</si>
  <si>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</si>
  <si>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</si>
  <si>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</si>
  <si>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</si>
  <si>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</si>
  <si>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</si>
  <si>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</si>
  <si>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</si>
  <si>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</si>
  <si>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</si>
  <si>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</si>
  <si>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</si>
  <si>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</si>
  <si>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</si>
  <si>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</si>
  <si>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</si>
  <si>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愛知県知多市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</si>
  <si>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</si>
  <si>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</si>
  <si>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</si>
  <si>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</si>
  <si>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</si>
  <si>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</si>
  <si>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</si>
  <si>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</si>
  <si>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</si>
  <si>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</si>
  <si>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</si>
  <si>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</si>
  <si>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</si>
  <si>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</si>
  <si>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</si>
  <si>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</si>
  <si>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</si>
  <si>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</si>
  <si>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</si>
  <si>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</si>
  <si>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</si>
  <si>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</si>
  <si>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</si>
  <si>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</si>
  <si>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</si>
  <si>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</si>
  <si>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</si>
  <si>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</si>
  <si>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</si>
  <si>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</si>
  <si>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</si>
  <si>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</si>
  <si>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</si>
  <si>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</si>
  <si>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</si>
  <si>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</si>
  <si>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</si>
  <si>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</si>
  <si>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</si>
  <si>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</si>
  <si>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</si>
  <si>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</si>
  <si>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</si>
  <si>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</si>
  <si>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</si>
  <si>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</si>
  <si>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</si>
  <si>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</si>
  <si>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</si>
  <si>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</si>
  <si>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</si>
  <si>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</si>
  <si>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</si>
  <si>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</si>
  <si>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</si>
  <si>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</si>
  <si>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</si>
  <si>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</si>
  <si>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</si>
  <si>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</si>
  <si>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</si>
  <si>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</si>
  <si>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</si>
  <si>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</si>
  <si>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</si>
  <si>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</si>
  <si>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</si>
  <si>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</si>
  <si>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</si>
  <si>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</si>
  <si>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</si>
  <si>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</si>
  <si>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</si>
  <si>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</si>
  <si>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</si>
  <si>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</si>
  <si>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</si>
  <si>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</si>
  <si>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</si>
  <si>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</si>
  <si>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</si>
  <si>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</si>
  <si>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</si>
  <si>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</si>
  <si>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</si>
  <si>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</si>
  <si>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</si>
  <si>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</si>
  <si>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</si>
  <si>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</si>
  <si>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</si>
  <si>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</si>
  <si>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</si>
  <si>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</si>
  <si>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</si>
  <si>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</si>
  <si>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</si>
  <si>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</si>
  <si>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</si>
  <si>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</si>
  <si>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</si>
  <si>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</si>
  <si>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</si>
  <si>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</si>
  <si>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</si>
  <si>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</si>
  <si>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</si>
  <si>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</si>
  <si>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</si>
  <si>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</si>
  <si>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</si>
  <si>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</si>
  <si>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</si>
  <si>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</si>
  <si>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</si>
  <si>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</si>
  <si>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</si>
  <si>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</si>
  <si>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</si>
  <si>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</si>
  <si>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</si>
  <si>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</si>
  <si>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</si>
  <si>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</si>
  <si>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</si>
  <si>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</si>
  <si>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</si>
  <si>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</si>
  <si>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</si>
  <si>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</si>
  <si>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</si>
  <si>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</si>
  <si>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</si>
  <si>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</si>
  <si>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</si>
  <si>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</si>
  <si>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</si>
  <si>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</si>
  <si>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</si>
  <si>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</si>
  <si>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</si>
  <si>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</si>
  <si>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</si>
  <si>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</si>
  <si>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</si>
  <si>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</si>
  <si>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</si>
  <si>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</si>
  <si>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</si>
  <si>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</si>
  <si>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</si>
  <si>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</si>
  <si>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</si>
  <si>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</si>
  <si>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</si>
  <si>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</si>
  <si>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</si>
  <si>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</si>
  <si>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</si>
  <si>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</si>
  <si>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</si>
  <si>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</si>
  <si>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</si>
  <si>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</si>
  <si>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</si>
  <si>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</si>
  <si>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</si>
  <si>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</si>
  <si>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</si>
  <si>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</si>
  <si>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</si>
  <si>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</si>
  <si>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</si>
  <si>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3.73</t>
  </si>
  <si>
    <t>▲ 3.19</t>
  </si>
  <si>
    <t>▲ 5.80</t>
  </si>
  <si>
    <t>下水道事業会計</t>
  </si>
  <si>
    <t>一般会計</t>
  </si>
  <si>
    <t>水道事業会計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</si>
  <si>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</si>
  <si>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</si>
  <si>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</si>
  <si>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</si>
  <si>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</si>
  <si>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</si>
  <si>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</si>
  <si>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</si>
  <si>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</si>
  <si>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西知多医療厚生組合（一般会計）</t>
    <rPh sb="0" eb="1">
      <t>ニシ</t>
    </rPh>
    <rPh sb="1" eb="3">
      <t>チタ</t>
    </rPh>
    <rPh sb="3" eb="5">
      <t>イリョウ</t>
    </rPh>
    <rPh sb="5" eb="7">
      <t>コウセイ</t>
    </rPh>
    <rPh sb="7" eb="9">
      <t>クミアイ</t>
    </rPh>
    <rPh sb="10" eb="12">
      <t>イッパン</t>
    </rPh>
    <rPh sb="12" eb="14">
      <t>カイケイ</t>
    </rPh>
    <phoneticPr fontId="10"/>
  </si>
  <si>
    <t>-</t>
    <phoneticPr fontId="10"/>
  </si>
  <si>
    <t>西知多医療厚生組合（し尿処理事業特別会計）</t>
    <rPh sb="0" eb="1">
      <t>ニシ</t>
    </rPh>
    <rPh sb="1" eb="3">
      <t>チタ</t>
    </rPh>
    <rPh sb="3" eb="5">
      <t>イリョウ</t>
    </rPh>
    <rPh sb="5" eb="7">
      <t>コウセイ</t>
    </rPh>
    <rPh sb="7" eb="9">
      <t>クミアイ</t>
    </rPh>
    <rPh sb="11" eb="12">
      <t>ニョウ</t>
    </rPh>
    <rPh sb="12" eb="14">
      <t>ショリ</t>
    </rPh>
    <rPh sb="14" eb="16">
      <t>ジギョウ</t>
    </rPh>
    <rPh sb="16" eb="18">
      <t>トクベツ</t>
    </rPh>
    <rPh sb="18" eb="20">
      <t>カイケイ</t>
    </rPh>
    <phoneticPr fontId="10"/>
  </si>
  <si>
    <t>西知多医療厚生組合（ごみ処理事業特別会計）</t>
    <rPh sb="12" eb="14">
      <t>ショリ</t>
    </rPh>
    <rPh sb="14" eb="16">
      <t>ジギョウ</t>
    </rPh>
    <rPh sb="16" eb="18">
      <t>トクベツ</t>
    </rPh>
    <rPh sb="18" eb="20">
      <t>カイケイ</t>
    </rPh>
    <phoneticPr fontId="10"/>
  </si>
  <si>
    <t>西知多医療厚生組合（健康増進施設事業特別会計）</t>
    <rPh sb="10" eb="12">
      <t>ケンコウ</t>
    </rPh>
    <rPh sb="12" eb="14">
      <t>ゾウシン</t>
    </rPh>
    <rPh sb="14" eb="16">
      <t>シセツ</t>
    </rPh>
    <rPh sb="16" eb="18">
      <t>ジギョウ</t>
    </rPh>
    <rPh sb="18" eb="20">
      <t>トクベツ</t>
    </rPh>
    <rPh sb="20" eb="22">
      <t>カイケイ</t>
    </rPh>
    <phoneticPr fontId="10"/>
  </si>
  <si>
    <t>西知多医療厚生組合（看護専門学校事業特別会計）</t>
    <rPh sb="10" eb="12">
      <t>カンゴ</t>
    </rPh>
    <rPh sb="12" eb="14">
      <t>センモン</t>
    </rPh>
    <rPh sb="14" eb="16">
      <t>ガッコウ</t>
    </rPh>
    <rPh sb="16" eb="18">
      <t>ジギョウ</t>
    </rPh>
    <rPh sb="18" eb="20">
      <t>トクベツ</t>
    </rPh>
    <rPh sb="20" eb="22">
      <t>カイケイ</t>
    </rPh>
    <phoneticPr fontId="10"/>
  </si>
  <si>
    <t>西知多医療厚生組合（病院事業特別会計）</t>
    <rPh sb="10" eb="12">
      <t>ビョウイン</t>
    </rPh>
    <rPh sb="12" eb="14">
      <t>ジギョウ</t>
    </rPh>
    <rPh sb="14" eb="16">
      <t>トクベツ</t>
    </rPh>
    <rPh sb="16" eb="18">
      <t>カイケイ</t>
    </rPh>
    <phoneticPr fontId="10"/>
  </si>
  <si>
    <t>法適用企業</t>
    <rPh sb="0" eb="5">
      <t>ホウテキヨウキギョウ</t>
    </rPh>
    <phoneticPr fontId="10"/>
  </si>
  <si>
    <t>知多北部広域連合（一般会計）</t>
    <rPh sb="0" eb="2">
      <t>チタ</t>
    </rPh>
    <rPh sb="2" eb="4">
      <t>ホクブ</t>
    </rPh>
    <rPh sb="4" eb="6">
      <t>コウイキ</t>
    </rPh>
    <rPh sb="6" eb="8">
      <t>レンゴウ</t>
    </rPh>
    <rPh sb="9" eb="11">
      <t>イッパン</t>
    </rPh>
    <rPh sb="11" eb="13">
      <t>カイケイ</t>
    </rPh>
    <phoneticPr fontId="10"/>
  </si>
  <si>
    <t>知多北部広域連合（介護保険事業特別会計）</t>
    <rPh sb="0" eb="2">
      <t>チタ</t>
    </rPh>
    <rPh sb="2" eb="4">
      <t>ホクブ</t>
    </rPh>
    <rPh sb="4" eb="6">
      <t>コウイキ</t>
    </rPh>
    <rPh sb="6" eb="8">
      <t>レンゴウ</t>
    </rPh>
    <rPh sb="9" eb="11">
      <t>カイゴ</t>
    </rPh>
    <rPh sb="11" eb="13">
      <t>ホケン</t>
    </rPh>
    <rPh sb="13" eb="15">
      <t>ジギョウ</t>
    </rPh>
    <rPh sb="15" eb="17">
      <t>トクベツ</t>
    </rPh>
    <rPh sb="17" eb="19">
      <t>カイケイ</t>
    </rPh>
    <phoneticPr fontId="10"/>
  </si>
  <si>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10"/>
  </si>
  <si>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</si>
  <si>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公共施設等整備基金</t>
    <rPh sb="0" eb="2">
      <t>コウキョウ</t>
    </rPh>
    <rPh sb="2" eb="4">
      <t>シセツ</t>
    </rPh>
    <rPh sb="4" eb="5">
      <t>トウ</t>
    </rPh>
    <rPh sb="5" eb="7">
      <t>セイビ</t>
    </rPh>
    <rPh sb="7" eb="9">
      <t>キキン</t>
    </rPh>
    <phoneticPr fontId="5"/>
  </si>
  <si>
    <t>ごみ対策基金</t>
    <rPh sb="2" eb="4">
      <t>タイサク</t>
    </rPh>
    <rPh sb="4" eb="6">
      <t>キキン</t>
    </rPh>
    <phoneticPr fontId="2"/>
  </si>
  <si>
    <t>退職手当基金</t>
    <rPh sb="0" eb="2">
      <t>タイショク</t>
    </rPh>
    <rPh sb="2" eb="4">
      <t>テアテ</t>
    </rPh>
    <rPh sb="4" eb="6">
      <t>キキン</t>
    </rPh>
    <phoneticPr fontId="2"/>
  </si>
  <si>
    <t>社会福祉基金</t>
    <rPh sb="0" eb="2">
      <t>シャカイ</t>
    </rPh>
    <rPh sb="2" eb="4">
      <t>フクシ</t>
    </rPh>
    <rPh sb="4" eb="6">
      <t>キキン</t>
    </rPh>
    <phoneticPr fontId="2"/>
  </si>
  <si>
    <t>緑化基金</t>
    <rPh sb="0" eb="2">
      <t>リョッカ</t>
    </rPh>
    <rPh sb="2" eb="4">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</si>
  <si>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</si>
  <si>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</si>
  <si>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</si>
  <si>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</si>
  <si>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</si>
  <si>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</si>
  <si>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</si>
  <si>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</si>
  <si>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類似団体内平均値を上回っており、実質公債費比率は類似団体と比較して低い水準にある。令和５年度の将来負担比率は前年度に比べ6.9ポイントの増加、実質公債費比率は0.8ポイントの増加となった。実質公債費比率の増加の主な理由は、令和３年度に借入れた朝倉駅前ロータリー整備事業に係る地方債の元金償還が開始したことなどにより、公債費が増加したことが挙げられる。今後の見通しとしては、下水道事業債の償還のピークが過ぎ、償還額が減少しているなどの減少要因はあるものの、新庁舎整備や老朽化した公共施設の大規模改修に係る地方債の発行を予定していることから、将来負担比率及び実質公債費比率ともに、中長期的には上昇することが見込まれる。これまで、類似団体内平均値を下回る水準を維持してきたため、引き続き節度ある借入に努める。</t>
    <rPh sb="11" eb="12">
      <t>ナイ</t>
    </rPh>
    <rPh sb="12" eb="15">
      <t>ヘイキンチ</t>
    </rPh>
    <rPh sb="16" eb="18">
      <t>ウワマワ</t>
    </rPh>
    <rPh sb="48" eb="50">
      <t>レイワ</t>
    </rPh>
    <rPh sb="51" eb="53">
      <t>ネンド</t>
    </rPh>
    <rPh sb="75" eb="77">
      <t>ゾウカ</t>
    </rPh>
    <phoneticPr fontId="5"/>
  </si>
  <si>
    <t>実質公債費比率</t>
    <phoneticPr fontId="5"/>
  </si>
  <si>
    <r>
      <t>将来負担比率</t>
    </r>
    <r>
      <rPr>
        <sz val="10"/>
        <rFont val="ＭＳ Ｐゴシック"/>
        <family val="3"/>
        <charset val="128"/>
      </rPr>
      <t>は、これまで節度ある借入を行い、類似団体内平均値と同程度の水準を保っていたが、令</t>
    </r>
    <r>
      <rPr>
        <sz val="10"/>
        <color indexed="8"/>
        <rFont val="ＭＳ Ｐゴシック"/>
        <family val="3"/>
        <charset val="128"/>
      </rPr>
      <t>和５年度は前年度に比べ6.9ポイント増加し、類似団体内平均値を上回っている。これは、西知多医療厚生組合による西知多クリーンセンター建設に係る地方債を発行したことや、充当可能基金額の減などによるものである。今後の見通しとしては、下水道事業債の償還が進むものの、新庁舎整備や老朽化した公共施設の大規模改修に係る地方債の発行を予定していることから、将来負担比率も中長期的には上昇することが見込まれる。有形固定資産減価償却率に関しても、類似団体内平均値を上回っていることから、他団体と比較しても資産の老朽化が進行しているといえる。公共施設等総合管理計画で掲げる公共建築物の延床面積削減目標の達成に向けた取組を進めるとともに、計画的な公共施設等の老朽化対策を実施することにより、地方債の発行の平準化に努め、将来負担比率の適正水準の維持を図る。</t>
    </r>
    <rPh sb="64" eb="66">
      <t>ゾウカ</t>
    </rPh>
    <rPh sb="136" eb="137">
      <t>ゲン</t>
    </rPh>
    <rPh sb="255" eb="256">
      <t>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</si>
</sst>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9" fillId="0" borderId="41" xfId="16" applyFont="1" applyBorder="1" applyAlignment="1" applyProtection="1">
      <alignment horizontal="left" vertical="top" wrapText="1"/>
      <protection locked="0"/>
    </xf>
    <xf numFmtId="0" fontId="19" fillId="0" borderId="12" xfId="16" applyFont="1" applyBorder="1" applyAlignment="1" applyProtection="1">
      <alignment horizontal="left" vertical="top" wrapText="1"/>
      <protection locked="0"/>
    </xf>
    <xf numFmtId="0" fontId="19" fillId="0" borderId="51" xfId="16" applyFont="1" applyBorder="1" applyAlignment="1" applyProtection="1">
      <alignment horizontal="left" vertical="top" wrapText="1"/>
      <protection locked="0"/>
    </xf>
    <xf numFmtId="0" fontId="19" fillId="0" borderId="65" xfId="16" applyFont="1" applyBorder="1" applyAlignment="1" applyProtection="1">
      <alignment horizontal="left" vertical="top" wrapText="1"/>
      <protection locked="0"/>
    </xf>
    <xf numFmtId="0" fontId="19" fillId="0" borderId="0" xfId="16" applyFont="1" applyAlignment="1" applyProtection="1">
      <alignment horizontal="left" vertical="top" wrapText="1"/>
      <protection locked="0"/>
    </xf>
    <xf numFmtId="0" fontId="19" fillId="0" borderId="38" xfId="16" applyFont="1" applyBorder="1" applyAlignment="1" applyProtection="1">
      <alignment horizontal="left" vertical="top" wrapText="1"/>
      <protection locked="0"/>
    </xf>
    <xf numFmtId="0" fontId="19" fillId="0" borderId="37" xfId="16" applyFont="1" applyBorder="1" applyAlignment="1" applyProtection="1">
      <alignment horizontal="left" vertical="top" wrapText="1"/>
      <protection locked="0"/>
    </xf>
    <xf numFmtId="0" fontId="19" fillId="0" borderId="56" xfId="16" applyFont="1" applyBorder="1" applyAlignment="1" applyProtection="1">
      <alignment horizontal="left" vertical="top" wrapText="1"/>
      <protection locked="0"/>
    </xf>
    <xf numFmtId="0" fontId="19"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2E1C-450D-8B81-3A7D6775915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31780</c:v>
                </c:pt>
                <c:pt idx="1">
                  <c:v>28586</c:v>
                </c:pt>
                <c:pt idx="2">
                  <c:v>26579</c:v>
                </c:pt>
                <c:pt idx="3">
                  <c:v>22817</c:v>
                </c:pt>
                <c:pt idx="4">
                  <c:v>23452</c:v>
                </c:pt>
              </c:numCache>
            </c:numRef>
          </c:val>
          <c:smooth val="0"/>
          <c:extLst>
            <c:ext xmlns:c16="http://schemas.microsoft.com/office/drawing/2014/chart" uri="{C3380CC4-5D6E-409C-BE32-E72D297353CC}">
              <c16:uniqueId val="{00000001-2E1C-450D-8B81-3A7D6775915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7.03</c:v>
                </c:pt>
                <c:pt idx="1">
                  <c:v>8.19</c:v>
                </c:pt>
                <c:pt idx="2">
                  <c:v>10.54</c:v>
                </c:pt>
                <c:pt idx="3">
                  <c:v>8.51</c:v>
                </c:pt>
                <c:pt idx="4">
                  <c:v>6.74</c:v>
                </c:pt>
              </c:numCache>
            </c:numRef>
          </c:val>
          <c:extLst>
            <c:ext xmlns:c16="http://schemas.microsoft.com/office/drawing/2014/chart" uri="{C3380CC4-5D6E-409C-BE32-E72D297353CC}">
              <c16:uniqueId val="{00000000-2B8A-4E23-AF48-F1D4D6B7D5C9}"/>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12.11</c:v>
                </c:pt>
                <c:pt idx="1">
                  <c:v>14.24</c:v>
                </c:pt>
                <c:pt idx="2">
                  <c:v>15.87</c:v>
                </c:pt>
                <c:pt idx="3">
                  <c:v>20.7</c:v>
                </c:pt>
                <c:pt idx="4">
                  <c:v>20.420000000000002</c:v>
                </c:pt>
              </c:numCache>
            </c:numRef>
          </c:val>
          <c:extLst>
            <c:ext xmlns:c16="http://schemas.microsoft.com/office/drawing/2014/chart" uri="{C3380CC4-5D6E-409C-BE32-E72D297353CC}">
              <c16:uniqueId val="{00000001-2B8A-4E23-AF48-F1D4D6B7D5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-3.73</c:v>
                </c:pt>
                <c:pt idx="1">
                  <c:v>0.47</c:v>
                </c:pt>
                <c:pt idx="2">
                  <c:v>1.01</c:v>
                </c:pt>
                <c:pt idx="3">
                  <c:v>-3.19</c:v>
                </c:pt>
                <c:pt idx="4">
                  <c:v>-5.8</c:v>
                </c:pt>
              </c:numCache>
            </c:numRef>
          </c:val>
          <c:smooth val="0"/>
          <c:extLst>
            <c:ext xmlns:c16="http://schemas.microsoft.com/office/drawing/2014/chart" uri="{C3380CC4-5D6E-409C-BE32-E72D297353CC}">
              <c16:uniqueId val="{00000002-2B8A-4E23-AF48-F1D4D6B7D5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FE8-4707-BC4A-22F44F3AED85}"/>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FE8-4707-BC4A-22F44F3AED85}"/>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FE8-4707-BC4A-22F44F3AED85}"/>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FE8-4707-BC4A-22F44F3AED85}"/>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FE8-4707-BC4A-22F44F3AED85}"/>
            </c:ext>
          </c:extLst>
        </c:ser>
        <c:ser>
          <c:idx val="5"/>
          <c:order val="5"/>
          <c:tx>
            <c:strRef>
              <c:f>[1]データシート!$A$32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0.01</c:v>
                </c:pt>
                <c:pt idx="2">
                  <c:v>#N/A</c:v>
                </c:pt>
                <c:pt idx="3">
                  <c:v>0.01</c:v>
                </c:pt>
                <c:pt idx="4">
                  <c:v>#N/A</c:v>
                </c:pt>
                <c:pt idx="5">
                  <c:v>0.01</c:v>
                </c:pt>
                <c:pt idx="6">
                  <c:v>#N/A</c:v>
                </c:pt>
                <c:pt idx="7">
                  <c:v>0.06</c:v>
                </c:pt>
                <c:pt idx="8">
                  <c:v>#N/A</c:v>
                </c:pt>
                <c:pt idx="9">
                  <c:v>0.06</c:v>
                </c:pt>
              </c:numCache>
            </c:numRef>
          </c:val>
          <c:extLst>
            <c:ext xmlns:c16="http://schemas.microsoft.com/office/drawing/2014/chart" uri="{C3380CC4-5D6E-409C-BE32-E72D297353CC}">
              <c16:uniqueId val="{00000005-8FE8-4707-BC4A-22F44F3AED85}"/>
            </c:ext>
          </c:extLst>
        </c:ser>
        <c:ser>
          <c:idx val="6"/>
          <c:order val="6"/>
          <c:tx>
            <c:strRef>
              <c:f>[1]データシート!$A$33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1.05</c:v>
                </c:pt>
                <c:pt idx="2">
                  <c:v>#N/A</c:v>
                </c:pt>
                <c:pt idx="3">
                  <c:v>0.89</c:v>
                </c:pt>
                <c:pt idx="4">
                  <c:v>#N/A</c:v>
                </c:pt>
                <c:pt idx="5">
                  <c:v>0.64</c:v>
                </c:pt>
                <c:pt idx="6">
                  <c:v>#N/A</c:v>
                </c:pt>
                <c:pt idx="7">
                  <c:v>0.5</c:v>
                </c:pt>
                <c:pt idx="8">
                  <c:v>#N/A</c:v>
                </c:pt>
                <c:pt idx="9">
                  <c:v>0.45</c:v>
                </c:pt>
              </c:numCache>
            </c:numRef>
          </c:val>
          <c:extLst>
            <c:ext xmlns:c16="http://schemas.microsoft.com/office/drawing/2014/chart" uri="{C3380CC4-5D6E-409C-BE32-E72D297353CC}">
              <c16:uniqueId val="{00000006-8FE8-4707-BC4A-22F44F3AED85}"/>
            </c:ext>
          </c:extLst>
        </c:ser>
        <c:ser>
          <c:idx val="7"/>
          <c:order val="7"/>
          <c:tx>
            <c:strRef>
              <c:f>[1]データシート!$A$34</c:f>
              <c:strCache>
                <c:ptCount val="1"/>
                <c:pt idx="0">
                  <c:v>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3.02</c:v>
                </c:pt>
                <c:pt idx="2">
                  <c:v>#N/A</c:v>
                </c:pt>
                <c:pt idx="3">
                  <c:v>2.36</c:v>
                </c:pt>
                <c:pt idx="4">
                  <c:v>#N/A</c:v>
                </c:pt>
                <c:pt idx="5">
                  <c:v>2.77</c:v>
                </c:pt>
                <c:pt idx="6">
                  <c:v>#N/A</c:v>
                </c:pt>
                <c:pt idx="7">
                  <c:v>2.9</c:v>
                </c:pt>
                <c:pt idx="8">
                  <c:v>#N/A</c:v>
                </c:pt>
                <c:pt idx="9">
                  <c:v>2.2000000000000002</c:v>
                </c:pt>
              </c:numCache>
            </c:numRef>
          </c:val>
          <c:extLst>
            <c:ext xmlns:c16="http://schemas.microsoft.com/office/drawing/2014/chart" uri="{C3380CC4-5D6E-409C-BE32-E72D297353CC}">
              <c16:uniqueId val="{00000007-8FE8-4707-BC4A-22F44F3AED85}"/>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7.02</c:v>
                </c:pt>
                <c:pt idx="2">
                  <c:v>#N/A</c:v>
                </c:pt>
                <c:pt idx="3">
                  <c:v>8.19</c:v>
                </c:pt>
                <c:pt idx="4">
                  <c:v>#N/A</c:v>
                </c:pt>
                <c:pt idx="5">
                  <c:v>10.54</c:v>
                </c:pt>
                <c:pt idx="6">
                  <c:v>#N/A</c:v>
                </c:pt>
                <c:pt idx="7">
                  <c:v>8.51</c:v>
                </c:pt>
                <c:pt idx="8">
                  <c:v>#N/A</c:v>
                </c:pt>
                <c:pt idx="9">
                  <c:v>6.74</c:v>
                </c:pt>
              </c:numCache>
            </c:numRef>
          </c:val>
          <c:extLst>
            <c:ext xmlns:c16="http://schemas.microsoft.com/office/drawing/2014/chart" uri="{C3380CC4-5D6E-409C-BE32-E72D297353CC}">
              <c16:uniqueId val="{00000008-8FE8-4707-BC4A-22F44F3AED85}"/>
            </c:ext>
          </c:extLst>
        </c:ser>
        <c:ser>
          <c:idx val="9"/>
          <c:order val="9"/>
          <c:tx>
            <c:strRef>
              <c:f>[1]データシート!$A$36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8.02</c:v>
                </c:pt>
                <c:pt idx="2">
                  <c:v>#N/A</c:v>
                </c:pt>
                <c:pt idx="3">
                  <c:v>8.9499999999999993</c:v>
                </c:pt>
                <c:pt idx="4">
                  <c:v>#N/A</c:v>
                </c:pt>
                <c:pt idx="5">
                  <c:v>9.75</c:v>
                </c:pt>
                <c:pt idx="6">
                  <c:v>#N/A</c:v>
                </c:pt>
                <c:pt idx="7">
                  <c:v>10.88</c:v>
                </c:pt>
                <c:pt idx="8">
                  <c:v>#N/A</c:v>
                </c:pt>
                <c:pt idx="9">
                  <c:v>11.06</c:v>
                </c:pt>
              </c:numCache>
            </c:numRef>
          </c:val>
          <c:extLst>
            <c:ext xmlns:c16="http://schemas.microsoft.com/office/drawing/2014/chart" uri="{C3380CC4-5D6E-409C-BE32-E72D297353CC}">
              <c16:uniqueId val="{00000009-8FE8-4707-BC4A-22F44F3AED8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2077</c:v>
                </c:pt>
                <c:pt idx="5">
                  <c:v>1911</c:v>
                </c:pt>
                <c:pt idx="8">
                  <c:v>1789</c:v>
                </c:pt>
                <c:pt idx="11">
                  <c:v>1900</c:v>
                </c:pt>
                <c:pt idx="14">
                  <c:v>1846</c:v>
                </c:pt>
              </c:numCache>
            </c:numRef>
          </c:val>
          <c:extLst>
            <c:ext xmlns:c16="http://schemas.microsoft.com/office/drawing/2014/chart" uri="{C3380CC4-5D6E-409C-BE32-E72D297353CC}">
              <c16:uniqueId val="{00000000-BC7C-461A-9646-A3E8BC0C6BE5}"/>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C7C-461A-9646-A3E8BC0C6BE5}"/>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C7C-461A-9646-A3E8BC0C6BE5}"/>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250</c:v>
                </c:pt>
                <c:pt idx="3">
                  <c:v>152</c:v>
                </c:pt>
                <c:pt idx="6">
                  <c:v>115</c:v>
                </c:pt>
                <c:pt idx="9">
                  <c:v>159</c:v>
                </c:pt>
                <c:pt idx="12">
                  <c:v>225</c:v>
                </c:pt>
              </c:numCache>
            </c:numRef>
          </c:val>
          <c:extLst>
            <c:ext xmlns:c16="http://schemas.microsoft.com/office/drawing/2014/chart" uri="{C3380CC4-5D6E-409C-BE32-E72D297353CC}">
              <c16:uniqueId val="{00000003-BC7C-461A-9646-A3E8BC0C6BE5}"/>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403</c:v>
                </c:pt>
                <c:pt idx="3">
                  <c:v>349</c:v>
                </c:pt>
                <c:pt idx="6">
                  <c:v>339</c:v>
                </c:pt>
                <c:pt idx="9">
                  <c:v>336</c:v>
                </c:pt>
                <c:pt idx="12">
                  <c:v>312</c:v>
                </c:pt>
              </c:numCache>
            </c:numRef>
          </c:val>
          <c:extLst>
            <c:ext xmlns:c16="http://schemas.microsoft.com/office/drawing/2014/chart" uri="{C3380CC4-5D6E-409C-BE32-E72D297353CC}">
              <c16:uniqueId val="{00000004-BC7C-461A-9646-A3E8BC0C6BE5}"/>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7C-461A-9646-A3E8BC0C6BE5}"/>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7C-461A-9646-A3E8BC0C6BE5}"/>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1542</c:v>
                </c:pt>
                <c:pt idx="3">
                  <c:v>1590</c:v>
                </c:pt>
                <c:pt idx="6">
                  <c:v>1742</c:v>
                </c:pt>
                <c:pt idx="9">
                  <c:v>1880</c:v>
                </c:pt>
                <c:pt idx="12">
                  <c:v>1911</c:v>
                </c:pt>
              </c:numCache>
            </c:numRef>
          </c:val>
          <c:extLst>
            <c:ext xmlns:c16="http://schemas.microsoft.com/office/drawing/2014/chart" uri="{C3380CC4-5D6E-409C-BE32-E72D297353CC}">
              <c16:uniqueId val="{00000007-BC7C-461A-9646-A3E8BC0C6BE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118</c:v>
                </c:pt>
                <c:pt idx="2">
                  <c:v>#N/A</c:v>
                </c:pt>
                <c:pt idx="3">
                  <c:v>#N/A</c:v>
                </c:pt>
                <c:pt idx="4">
                  <c:v>180</c:v>
                </c:pt>
                <c:pt idx="5">
                  <c:v>#N/A</c:v>
                </c:pt>
                <c:pt idx="6">
                  <c:v>#N/A</c:v>
                </c:pt>
                <c:pt idx="7">
                  <c:v>407</c:v>
                </c:pt>
                <c:pt idx="8">
                  <c:v>#N/A</c:v>
                </c:pt>
                <c:pt idx="9">
                  <c:v>#N/A</c:v>
                </c:pt>
                <c:pt idx="10">
                  <c:v>475</c:v>
                </c:pt>
                <c:pt idx="11">
                  <c:v>#N/A</c:v>
                </c:pt>
                <c:pt idx="12">
                  <c:v>#N/A</c:v>
                </c:pt>
                <c:pt idx="13">
                  <c:v>602</c:v>
                </c:pt>
                <c:pt idx="14">
                  <c:v>#N/A</c:v>
                </c:pt>
              </c:numCache>
            </c:numRef>
          </c:val>
          <c:smooth val="0"/>
          <c:extLst>
            <c:ext xmlns:c16="http://schemas.microsoft.com/office/drawing/2014/chart" uri="{C3380CC4-5D6E-409C-BE32-E72D297353CC}">
              <c16:uniqueId val="{00000008-BC7C-461A-9646-A3E8BC0C6BE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15604</c:v>
                </c:pt>
                <c:pt idx="5">
                  <c:v>15272</c:v>
                </c:pt>
                <c:pt idx="8">
                  <c:v>15894</c:v>
                </c:pt>
                <c:pt idx="11">
                  <c:v>15108</c:v>
                </c:pt>
                <c:pt idx="14">
                  <c:v>15619</c:v>
                </c:pt>
              </c:numCache>
            </c:numRef>
          </c:val>
          <c:extLst>
            <c:ext xmlns:c16="http://schemas.microsoft.com/office/drawing/2014/chart" uri="{C3380CC4-5D6E-409C-BE32-E72D297353CC}">
              <c16:uniqueId val="{00000000-8D08-49E4-8275-55D1E6491CF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4405</c:v>
                </c:pt>
                <c:pt idx="5">
                  <c:v>4191</c:v>
                </c:pt>
                <c:pt idx="8">
                  <c:v>3940</c:v>
                </c:pt>
                <c:pt idx="11">
                  <c:v>4221</c:v>
                </c:pt>
                <c:pt idx="14">
                  <c:v>4227</c:v>
                </c:pt>
              </c:numCache>
            </c:numRef>
          </c:val>
          <c:extLst>
            <c:ext xmlns:c16="http://schemas.microsoft.com/office/drawing/2014/chart" uri="{C3380CC4-5D6E-409C-BE32-E72D297353CC}">
              <c16:uniqueId val="{00000001-8D08-49E4-8275-55D1E6491CF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5471</c:v>
                </c:pt>
                <c:pt idx="5">
                  <c:v>5903</c:v>
                </c:pt>
                <c:pt idx="8">
                  <c:v>6046</c:v>
                </c:pt>
                <c:pt idx="11">
                  <c:v>7823</c:v>
                </c:pt>
                <c:pt idx="14">
                  <c:v>7569</c:v>
                </c:pt>
              </c:numCache>
            </c:numRef>
          </c:val>
          <c:extLst>
            <c:ext xmlns:c16="http://schemas.microsoft.com/office/drawing/2014/chart" uri="{C3380CC4-5D6E-409C-BE32-E72D297353CC}">
              <c16:uniqueId val="{00000002-8D08-49E4-8275-55D1E6491CF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08-49E4-8275-55D1E6491CF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08-49E4-8275-55D1E6491CF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08-49E4-8275-55D1E6491CF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3498</c:v>
                </c:pt>
                <c:pt idx="3">
                  <c:v>3261</c:v>
                </c:pt>
                <c:pt idx="6">
                  <c:v>3145</c:v>
                </c:pt>
                <c:pt idx="9">
                  <c:v>3222</c:v>
                </c:pt>
                <c:pt idx="12">
                  <c:v>3399</c:v>
                </c:pt>
              </c:numCache>
            </c:numRef>
          </c:val>
          <c:extLst>
            <c:ext xmlns:c16="http://schemas.microsoft.com/office/drawing/2014/chart" uri="{C3380CC4-5D6E-409C-BE32-E72D297353CC}">
              <c16:uniqueId val="{00000006-8D08-49E4-8275-55D1E6491CF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5379</c:v>
                </c:pt>
                <c:pt idx="3">
                  <c:v>5146</c:v>
                </c:pt>
                <c:pt idx="6">
                  <c:v>5442</c:v>
                </c:pt>
                <c:pt idx="9">
                  <c:v>6372</c:v>
                </c:pt>
                <c:pt idx="12">
                  <c:v>8724</c:v>
                </c:pt>
              </c:numCache>
            </c:numRef>
          </c:val>
          <c:extLst>
            <c:ext xmlns:c16="http://schemas.microsoft.com/office/drawing/2014/chart" uri="{C3380CC4-5D6E-409C-BE32-E72D297353CC}">
              <c16:uniqueId val="{00000007-8D08-49E4-8275-55D1E6491CF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3437</c:v>
                </c:pt>
                <c:pt idx="3">
                  <c:v>3308</c:v>
                </c:pt>
                <c:pt idx="6">
                  <c:v>3538</c:v>
                </c:pt>
                <c:pt idx="9">
                  <c:v>3804</c:v>
                </c:pt>
                <c:pt idx="12">
                  <c:v>3798</c:v>
                </c:pt>
              </c:numCache>
            </c:numRef>
          </c:val>
          <c:extLst>
            <c:ext xmlns:c16="http://schemas.microsoft.com/office/drawing/2014/chart" uri="{C3380CC4-5D6E-409C-BE32-E72D297353CC}">
              <c16:uniqueId val="{00000008-8D08-49E4-8275-55D1E6491CF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D08-49E4-8275-55D1E6491CF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16959</c:v>
                </c:pt>
                <c:pt idx="3">
                  <c:v>17177</c:v>
                </c:pt>
                <c:pt idx="6">
                  <c:v>16835</c:v>
                </c:pt>
                <c:pt idx="9">
                  <c:v>15828</c:v>
                </c:pt>
                <c:pt idx="12">
                  <c:v>14791</c:v>
                </c:pt>
              </c:numCache>
            </c:numRef>
          </c:val>
          <c:extLst>
            <c:ext xmlns:c16="http://schemas.microsoft.com/office/drawing/2014/chart" uri="{C3380CC4-5D6E-409C-BE32-E72D297353CC}">
              <c16:uniqueId val="{0000000A-8D08-49E4-8275-55D1E6491C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3793</c:v>
                </c:pt>
                <c:pt idx="2">
                  <c:v>#N/A</c:v>
                </c:pt>
                <c:pt idx="3">
                  <c:v>#N/A</c:v>
                </c:pt>
                <c:pt idx="4">
                  <c:v>3526</c:v>
                </c:pt>
                <c:pt idx="5">
                  <c:v>#N/A</c:v>
                </c:pt>
                <c:pt idx="6">
                  <c:v>#N/A</c:v>
                </c:pt>
                <c:pt idx="7">
                  <c:v>3080</c:v>
                </c:pt>
                <c:pt idx="8">
                  <c:v>#N/A</c:v>
                </c:pt>
                <c:pt idx="9">
                  <c:v>#N/A</c:v>
                </c:pt>
                <c:pt idx="10">
                  <c:v>2075</c:v>
                </c:pt>
                <c:pt idx="11">
                  <c:v>#N/A</c:v>
                </c:pt>
                <c:pt idx="12">
                  <c:v>#N/A</c:v>
                </c:pt>
                <c:pt idx="13">
                  <c:v>3298</c:v>
                </c:pt>
                <c:pt idx="14">
                  <c:v>#N/A</c:v>
                </c:pt>
              </c:numCache>
            </c:numRef>
          </c:val>
          <c:smooth val="0"/>
          <c:extLst>
            <c:ext xmlns:c16="http://schemas.microsoft.com/office/drawing/2014/chart" uri="{C3380CC4-5D6E-409C-BE32-E72D297353CC}">
              <c16:uniqueId val="{0000000B-8D08-49E4-8275-55D1E6491C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[2]データシート!$A$72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[2]データシート!$B$71:$D$71</c:f>
              <c:strCache>
                <c:ptCount val="3"/>
                <c:pt idx="0">
                  <c:v>R03</c:v>
                </c:pt>
                <c:pt idx="1">
                  <c:v>R04</c:v>
                </c:pt>
                <c:pt idx="2">
                  <c:v>R05</c:v>
                </c:pt>
              </c:strCache>
            </c:strRef>
          </c:cat>
          <c:val>
            <c:numRef>
              <c:f>[2]データシート!$B$72:$D$72</c:f>
              <c:numCache>
                <c:formatCode>General</c:formatCode>
                <c:ptCount val="3"/>
                <c:pt idx="0">
                  <c:v>2939</c:v>
                </c:pt>
                <c:pt idx="1">
                  <c:v>3747</c:v>
                </c:pt>
                <c:pt idx="2">
                  <c:v>3754</c:v>
                </c:pt>
              </c:numCache>
            </c:numRef>
          </c:val>
          <c:extLst>
            <c:ext xmlns:c16="http://schemas.microsoft.com/office/drawing/2014/chart" uri="{C3380CC4-5D6E-409C-BE32-E72D297353CC}">
              <c16:uniqueId val="{00000000-877B-46D5-81AA-8C630BE996CE}"/>
            </c:ext>
          </c:extLst>
        </c:ser>
        <c:ser>
          <c:idx val="0"/>
          <c:order val="1"/>
          <c:tx>
            <c:strRef>
              <c:f>[2]データシート!$A$73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[2]データシート!$B$71:$D$71</c:f>
              <c:strCache>
                <c:ptCount val="3"/>
                <c:pt idx="0">
                  <c:v>R03</c:v>
                </c:pt>
                <c:pt idx="1">
                  <c:v>R04</c:v>
                </c:pt>
                <c:pt idx="2">
                  <c:v>R05</c:v>
                </c:pt>
              </c:strCache>
            </c:strRef>
          </c:cat>
          <c:val>
            <c:numRef>
              <c:f>[2]データシート!$B$73:$D$73</c:f>
              <c:numCache>
                <c:formatCode>General</c:formatCode>
                <c:ptCount val="3"/>
                <c:pt idx="0">
                  <c:v>0</c:v>
                </c:pt>
                <c:pt idx="1">
                  <c:v>0</c:v>
                </c:pt>
                <c:pt idx="2">
                  <c:v>64</c:v>
                </c:pt>
              </c:numCache>
            </c:numRef>
          </c:val>
          <c:extLst>
            <c:ext xmlns:c16="http://schemas.microsoft.com/office/drawing/2014/chart" uri="{C3380CC4-5D6E-409C-BE32-E72D297353CC}">
              <c16:uniqueId val="{00000001-877B-46D5-81AA-8C630BE996CE}"/>
            </c:ext>
          </c:extLst>
        </c:ser>
        <c:ser>
          <c:idx val="1"/>
          <c:order val="2"/>
          <c:tx>
            <c:strRef>
              <c:f>[2]データシート!$A$74</c:f>
              <c:strCache>
                <c:ptCount val="1"/>
                <c:pt idx="0">
                  <c:v>その他特定目的基金</c:v>
                </c:pt>
              </c:strCache>
            </c:strRef>
          </c:tx>
          <c:spPr>
            <a:solidFill>
              <a:srgbClr val="2E75B6"/>
            </a:solidFill>
            <a:ln>
              <a:noFill/>
            </a:ln>
          </c:spPr>
          <c:invertIfNegative val="0"/>
          <c:cat>
            <c:strRef>
              <c:f>[2]データシート!$B$71:$D$71</c:f>
              <c:strCache>
                <c:ptCount val="3"/>
                <c:pt idx="0">
                  <c:v>R03</c:v>
                </c:pt>
                <c:pt idx="1">
                  <c:v>R04</c:v>
                </c:pt>
                <c:pt idx="2">
                  <c:v>R05</c:v>
                </c:pt>
              </c:strCache>
            </c:strRef>
          </c:cat>
          <c:val>
            <c:numRef>
              <c:f>[2]データシート!$B$74:$D$74</c:f>
              <c:numCache>
                <c:formatCode>General</c:formatCode>
                <c:ptCount val="3"/>
                <c:pt idx="0">
                  <c:v>3108</c:v>
                </c:pt>
                <c:pt idx="1">
                  <c:v>4075</c:v>
                </c:pt>
                <c:pt idx="2">
                  <c:v>3750</c:v>
                </c:pt>
              </c:numCache>
            </c:numRef>
          </c:val>
          <c:extLst>
            <c:ext xmlns:c16="http://schemas.microsoft.com/office/drawing/2014/chart" uri="{C3380CC4-5D6E-409C-BE32-E72D297353CC}">
              <c16:uniqueId val="{00000002-877B-46D5-81AA-8C630BE996C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{799628A7-31FE-48C7-A850-4C63A9FD52DA}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934-4B43-BDAC-0A6DA11CE4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{F28F441D-FBFB-4770-9191-74DF583C9054}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34-4B43-BDAC-0A6DA11CE4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{7FAA430D-13E3-47FE-ABB0-8C069B202E9C}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34-4B43-BDAC-0A6DA11CE4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{4D095975-405C-4826-A278-BBD5912A9AE6}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34-4B43-BDAC-0A6DA11CE4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{27497CC4-B453-4351-8F7D-4BD6A4ECCD40}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34-4B43-BDAC-0A6DA11CE44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{10D41A51-CCB2-4C38-9C4C-158B2FC50CF4}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934-4B43-BDAC-0A6DA11CE44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{1768FD90-92EB-48F1-87D8-4BDCCB89FBD2}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934-4B43-BDAC-0A6DA11CE44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{5696831C-3AFD-42F6-99F3-BD2DA08BE505}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934-4B43-BDAC-0A6DA11CE44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{A3EC5BE3-1A31-4B77-BB8E-926842AC7BA5}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934-4B43-BDAC-0A6DA11CE4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63.1</c:v>
                </c:pt>
                <c:pt idx="8">
                  <c:v>66.8</c:v>
                </c:pt>
                <c:pt idx="16">
                  <c:v>68.099999999999994</c:v>
                </c:pt>
                <c:pt idx="24">
                  <c:v>69.3</c:v>
                </c:pt>
                <c:pt idx="32">
                  <c:v>70.5</c:v>
                </c:pt>
              </c:numCache>
            </c:numRef>
          </c:xVal>
          <c:yVal>
            <c:numRef>
              <c:f>公会計指標分析・財政指標組合せ分析表!$BP$51:$DC$51</c:f>
              <c:numCache>
                <c:formatCode>#,##0.0;"▲ "#,##0.0</c:formatCode>
                <c:ptCount val="40"/>
                <c:pt idx="0">
                  <c:v>24.2</c:v>
                </c:pt>
                <c:pt idx="8">
                  <c:v>21.6</c:v>
                </c:pt>
                <c:pt idx="16">
                  <c:v>18</c:v>
                </c:pt>
                <c:pt idx="24">
                  <c:v>12.4</c:v>
                </c:pt>
                <c:pt idx="32">
                  <c:v>19.3</c:v>
                </c:pt>
              </c:numCache>
            </c:numRef>
          </c:yVal>
          <c:smooth val="0"/>
          <c:extLst>
            <c:ext xmlns:c16="http://schemas.microsoft.com/office/drawing/2014/chart" uri="{C3380CC4-5D6E-409C-BE32-E72D297353CC}">
              <c16:uniqueId val="{00000009-9934-4B43-BDAC-0A6DA11CE44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1791981566578841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{25088E5C-5C50-42DD-8DE0-E0F90AF54A8E}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934-4B43-BDAC-0A6DA11CE44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{0200BB4D-55BA-4BCE-92B7-A78D5BDB0F7D}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34-4B43-BDAC-0A6DA11CE4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{F32505F0-D02E-4C42-A742-6AB706585FC2}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34-4B43-BDAC-0A6DA11CE4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{A1E05187-D27C-44C6-8FC6-7ED7D44A00E8}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34-4B43-BDAC-0A6DA11CE4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{01652AAA-106E-417D-B7C1-805FA6AA3299}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34-4B43-BDAC-0A6DA11CE441}"/>
                </c:ext>
              </c:extLst>
            </c:dLbl>
            <c:dLbl>
              <c:idx val="8"/>
              <c:layout>
                <c:manualLayout>
                  <c:x val="-4.2239519733889612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{D24A1D4F-4BD4-43C8-84D1-32E72B18276B}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934-4B43-BDAC-0A6DA11CE44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{0AAC098C-89AE-4488-80A9-4CF9A7DA6811}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934-4B43-BDAC-0A6DA11CE44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{89529E2B-98EC-4048-AB54-E2F1BBC5AB25}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934-4B43-BDAC-0A6DA11CE44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{1234DF51-4CA2-4991-89E8-4D6958D10EAA}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934-4B43-BDAC-0A6DA11CE4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9934-4B43-BDAC-0A6DA11CE441}"/>
            </c:ext>
          </c:extLst>
        </c:ser>
        <c:dLbls>
          <c:showLegendKey val="0"/>
          <c:showVal val="1"/>
          <c:showCatName val="0"/>
          <c:showSerName val="0"/>
          <c:showPercent val="0"/>
          <c:showBubbleSize val="0"/>
        </c:dLbls>
        <c:axId val="46179840"/>
        <c:axId val="46181760"/>
      </c:scatterChart>
      <c:valAx>
        <c:axId val="46179840"/>
        <c:scaling>
          <c:orientation val="maxMin"/>
          <c:max val="72"/>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{54439B8F-DAF6-4FC9-BD07-473D3507653B}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763-4A2F-8DFC-ECD5C610F7D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{A5563595-86DD-464C-8634-20166144A510}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63-4A2F-8DFC-ECD5C610F7D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{F10FFA0F-9EF9-42FD-81D5-04E936BB7AA8}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63-4A2F-8DFC-ECD5C610F7D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{9EBD4FE0-2235-4949-83DC-F7F4A496767B}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63-4A2F-8DFC-ECD5C610F7D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{45E0DBCF-53C2-432C-A0B3-CF1A312FC70F}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63-4A2F-8DFC-ECD5C610F7D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{57C45EE1-E17F-4DD5-8BE5-C7BAD002D36D}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763-4A2F-8DFC-ECD5C610F7D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{F747724B-F634-4F82-9A8F-05B4B99C6CB6}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763-4A2F-8DFC-ECD5C610F7D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{01EF88AB-F0CA-485D-888B-79BA9C66272D}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763-4A2F-8DFC-ECD5C610F7D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{4F757D65-7D01-4EF0-853D-8506F3D187AB}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763-4A2F-8DFC-ECD5C610F7D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c:v>
                </c:pt>
                <c:pt idx="8">
                  <c:v>0.6</c:v>
                </c:pt>
                <c:pt idx="16">
                  <c:v>1.4</c:v>
                </c:pt>
                <c:pt idx="24">
                  <c:v>2.1</c:v>
                </c:pt>
                <c:pt idx="32">
                  <c:v>2.9</c:v>
                </c:pt>
              </c:numCache>
            </c:numRef>
          </c:xVal>
          <c:yVal>
            <c:numRef>
              <c:f>公会計指標分析・財政指標組合せ分析表!$BP$73:$DC$73</c:f>
              <c:numCache>
                <c:formatCode>#,##0.0;"▲ "#,##0.0</c:formatCode>
                <c:ptCount val="40"/>
                <c:pt idx="0">
                  <c:v>24.2</c:v>
                </c:pt>
                <c:pt idx="8">
                  <c:v>21.6</c:v>
                </c:pt>
                <c:pt idx="16">
                  <c:v>18</c:v>
                </c:pt>
                <c:pt idx="24">
                  <c:v>12.4</c:v>
                </c:pt>
                <c:pt idx="32">
                  <c:v>19.3</c:v>
                </c:pt>
              </c:numCache>
            </c:numRef>
          </c:yVal>
          <c:smooth val="0"/>
          <c:extLst>
            <c:ext xmlns:c16="http://schemas.microsoft.com/office/drawing/2014/chart" uri="{C3380CC4-5D6E-409C-BE32-E72D297353CC}">
              <c16:uniqueId val="{00000009-6763-4A2F-8DFC-ECD5C610F7D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3726216806960912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{1188BB4B-1F55-4F57-9506-9D0E55872973}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763-4A2F-8DFC-ECD5C610F7D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{B034F3CF-0E53-41BB-BA66-99963013951B}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63-4A2F-8DFC-ECD5C610F7D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{750F8551-2939-4642-A747-9C0C0C0AE39D}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63-4A2F-8DFC-ECD5C610F7D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{C8A6E537-27FA-47F0-B6FE-1B0A1DD1DFF2}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63-4A2F-8DFC-ECD5C610F7D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{76C6AD8B-9301-40AD-888C-17BC5AC1DCFE}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63-4A2F-8DFC-ECD5C610F7D3}"/>
                </c:ext>
              </c:extLst>
            </c:dLbl>
            <c:dLbl>
              <c:idx val="8"/>
              <c:layout>
                <c:manualLayout>
                  <c:x val="0"/>
                  <c:y val="-1.372655929453048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{F80FC3D3-136E-4DA9-B29A-41E891F018C5}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763-4A2F-8DFC-ECD5C610F7D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{CE36B4B6-F1B4-4D8A-B3F0-CF7E5CBC5C2B}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763-4A2F-8DFC-ECD5C610F7D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{6F615C13-E8D7-4F0B-B5CD-6010C0440EEE}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763-4A2F-8DFC-ECD5C610F7D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{8038A0CB-BFFE-4042-9D88-94E92D6FF45F}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763-4A2F-8DFC-ECD5C610F7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6763-4A2F-8DFC-ECD5C610F7D3}"/>
            </c:ext>
          </c:extLst>
        </c:ser>
        <c:dLbls>
          <c:showLegendKey val="0"/>
          <c:showVal val="1"/>
          <c:showCatName val="0"/>
          <c:showSerName val="0"/>
          <c:showPercent val="0"/>
          <c:showBubbleSize val="0"/>
        </c:dLbls>
        <c:axId val="84219776"/>
        <c:axId val="84234240"/>
      </c:scatterChart>
      <c:valAx>
        <c:axId val="84219776"/>
        <c:scaling>
          <c:orientation val="maxMin"/>
          <c:max val="8"/>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実質公債費比率は良好な数値を維持している。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令和</a:t>
          </a:r>
          <a:r>
            <a:rPr kumimoji="1" lang="ja-JP" altLang="en-US" sz="1050" b="0" i="0" baseline="0">
              <a:solidFill>
                <a:schemeClr val="dk1"/>
              </a:solidFill>
              <a:effectLst/>
              <a:latin typeface="+mn-lt"/>
              <a:ea typeface="+mn-ea"/>
              <a:cs typeface="+mn-cs"/>
            </a:rPr>
            <a:t>５年度の実質公債費比率は、令和２、３年度借入分の元利償還金</a:t>
          </a:r>
          <a:r>
            <a:rPr kumimoji="1" lang="ja-JP" altLang="ja-JP" sz="1050" b="0" i="0" baseline="0">
              <a:solidFill>
                <a:schemeClr val="dk1"/>
              </a:solidFill>
              <a:effectLst/>
              <a:latin typeface="+mn-lt"/>
              <a:ea typeface="+mn-ea"/>
              <a:cs typeface="+mn-cs"/>
            </a:rPr>
            <a:t>が増とな</a:t>
          </a:r>
          <a:r>
            <a:rPr kumimoji="1" lang="ja-JP" altLang="en-US" sz="1050" b="0" i="0" baseline="0">
              <a:solidFill>
                <a:schemeClr val="dk1"/>
              </a:solidFill>
              <a:effectLst/>
              <a:latin typeface="+mn-lt"/>
              <a:ea typeface="+mn-ea"/>
              <a:cs typeface="+mn-cs"/>
            </a:rPr>
            <a:t>った一方で</a:t>
          </a:r>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地方債の償還が進み</a:t>
          </a:r>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公債費に充当する都市計画税が減少したことにより、</a:t>
          </a:r>
          <a:r>
            <a:rPr kumimoji="1" lang="ja-JP" altLang="ja-JP" sz="1050" b="0" i="0" baseline="0">
              <a:solidFill>
                <a:schemeClr val="dk1"/>
              </a:solidFill>
              <a:effectLst/>
              <a:latin typeface="+mn-lt"/>
              <a:ea typeface="+mn-ea"/>
              <a:cs typeface="+mn-cs"/>
            </a:rPr>
            <a:t>特定財源</a:t>
          </a:r>
          <a:r>
            <a:rPr kumimoji="1" lang="ja-JP" altLang="en-US" sz="1050" b="0" i="0" baseline="0">
              <a:solidFill>
                <a:schemeClr val="dk1"/>
              </a:solidFill>
              <a:effectLst/>
              <a:latin typeface="+mn-lt"/>
              <a:ea typeface="+mn-ea"/>
              <a:cs typeface="+mn-cs"/>
            </a:rPr>
            <a:t>が減少</a:t>
          </a:r>
          <a:r>
            <a:rPr kumimoji="1" lang="ja-JP" altLang="ja-JP" sz="1050" b="0" i="0" baseline="0">
              <a:solidFill>
                <a:schemeClr val="dk1"/>
              </a:solidFill>
              <a:effectLst/>
              <a:latin typeface="+mn-lt"/>
              <a:ea typeface="+mn-ea"/>
              <a:cs typeface="+mn-cs"/>
            </a:rPr>
            <a:t>したことで、算入公債費等</a:t>
          </a:r>
          <a:r>
            <a:rPr kumimoji="1" lang="ja-JP" altLang="en-US" sz="1050" b="0" i="0" baseline="0">
              <a:solidFill>
                <a:schemeClr val="dk1"/>
              </a:solidFill>
              <a:effectLst/>
              <a:latin typeface="+mn-lt"/>
              <a:ea typeface="+mn-ea"/>
              <a:cs typeface="+mn-cs"/>
            </a:rPr>
            <a:t>が減少し</a:t>
          </a:r>
          <a:r>
            <a:rPr kumimoji="1" lang="ja-JP" altLang="ja-JP" sz="1050" b="0" i="0" baseline="0">
              <a:solidFill>
                <a:schemeClr val="dk1"/>
              </a:solidFill>
              <a:effectLst/>
              <a:latin typeface="+mn-lt"/>
              <a:ea typeface="+mn-ea"/>
              <a:cs typeface="+mn-cs"/>
            </a:rPr>
            <a:t>、実質公債費比率の分子は増となった。今後の見通しとしては、</a:t>
          </a:r>
          <a:r>
            <a:rPr kumimoji="1" lang="ja-JP" altLang="ja-JP" sz="1050">
              <a:solidFill>
                <a:schemeClr val="dk1"/>
              </a:solidFill>
              <a:effectLst/>
              <a:latin typeface="+mn-lt"/>
              <a:ea typeface="+mn-ea"/>
              <a:cs typeface="+mn-cs"/>
            </a:rPr>
            <a:t>令和７年度以降に予定している新庁舎の建設及び令和６年度から稼働している西知多クリーンセンターの建設に係る地方債の償還を予定していることから</a:t>
          </a:r>
          <a:r>
            <a:rPr kumimoji="1" lang="ja-JP" altLang="en-US" sz="105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実質公債費比率も中・長期的には上昇していくことが予測される。引き続き節度ある借入れに努めるとともに、普通建設事業の優先順位付けや基金の活用、普通交付税で財政措置のある事業を中心に起債することなどにより、実質公債費比率の適正な水準の維持に努めていく。</a:t>
          </a:r>
          <a:endParaRPr lang="ja-JP" altLang="ja-JP" sz="105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将来負担額は前年度に比べ</a:t>
          </a:r>
          <a:r>
            <a:rPr kumimoji="1" lang="en-US" altLang="ja-JP" sz="1100">
              <a:solidFill>
                <a:schemeClr val="dk1"/>
              </a:solidFill>
              <a:effectLst/>
              <a:latin typeface="+mn-lt"/>
              <a:ea typeface="+mn-ea"/>
              <a:cs typeface="+mn-cs"/>
            </a:rPr>
            <a:t>1,486</a:t>
          </a:r>
          <a:r>
            <a:rPr kumimoji="1" lang="ja-JP" altLang="ja-JP" sz="1100">
              <a:solidFill>
                <a:schemeClr val="dk1"/>
              </a:solidFill>
              <a:effectLst/>
              <a:latin typeface="+mn-lt"/>
              <a:ea typeface="+mn-ea"/>
              <a:cs typeface="+mn-cs"/>
            </a:rPr>
            <a:t>百万円の増となった。これは、ごみ処理事業に係る地方債の新規借入による組合等負担等見込額の増や、</a:t>
          </a:r>
          <a:r>
            <a:rPr kumimoji="1" lang="ja-JP" altLang="en-US" sz="1100">
              <a:solidFill>
                <a:schemeClr val="dk1"/>
              </a:solidFill>
              <a:effectLst/>
              <a:latin typeface="+mn-lt"/>
              <a:ea typeface="+mn-ea"/>
              <a:cs typeface="+mn-cs"/>
            </a:rPr>
            <a:t>給与改定及び定年延長に伴う退職手当負担見込額</a:t>
          </a:r>
          <a:r>
            <a:rPr kumimoji="1" lang="ja-JP" altLang="ja-JP" sz="1100">
              <a:solidFill>
                <a:schemeClr val="dk1"/>
              </a:solidFill>
              <a:effectLst/>
              <a:latin typeface="+mn-lt"/>
              <a:ea typeface="+mn-ea"/>
              <a:cs typeface="+mn-cs"/>
            </a:rPr>
            <a:t>の増などによるものである。</a:t>
          </a:r>
          <a:endParaRPr lang="ja-JP" altLang="ja-JP" sz="1400">
            <a:effectLst/>
          </a:endParaRPr>
        </a:p>
        <a:p>
          <a:r>
            <a:rPr kumimoji="1" lang="ja-JP" altLang="ja-JP" sz="1100">
              <a:solidFill>
                <a:schemeClr val="dk1"/>
              </a:solidFill>
              <a:effectLst/>
              <a:latin typeface="+mn-lt"/>
              <a:ea typeface="+mn-ea"/>
              <a:cs typeface="+mn-cs"/>
            </a:rPr>
            <a:t>　今後の見込みとしては、</a:t>
          </a:r>
          <a:r>
            <a:rPr kumimoji="1" lang="ja-JP" altLang="en-US" sz="1100">
              <a:solidFill>
                <a:schemeClr val="dk1"/>
              </a:solidFill>
              <a:effectLst/>
              <a:latin typeface="+mn-lt"/>
              <a:ea typeface="+mn-ea"/>
              <a:cs typeface="+mn-cs"/>
            </a:rPr>
            <a:t>令和７年度以降に予定している新庁舎の建設及び令和６年度から稼働している西知多クリーンセンターの建設に係る地方債の償還を予定していることから</a:t>
          </a:r>
          <a:r>
            <a:rPr kumimoji="1" lang="ja-JP" altLang="ja-JP" sz="1100">
              <a:solidFill>
                <a:schemeClr val="dk1"/>
              </a:solidFill>
              <a:effectLst/>
              <a:latin typeface="+mn-lt"/>
              <a:ea typeface="+mn-ea"/>
              <a:cs typeface="+mn-cs"/>
            </a:rPr>
            <a:t>、将来負担比率</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中・長期的には上昇していくことが予想される。将来負担比率全体への影響を見極めながら、地方債の発行額を適正に管理していく必要がある。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愛知県知多市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年度の基金残高は、普通会計で約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75.7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・主な要因としては、東海市と共同で行う次期ごみ処理施設の建設費に充てるために取り崩したことにより、ごみ対策基金が約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億円の減となった一方で、普通財産の売り払いによる土地売払収入を積み立てたことなどにより公共施設等整備基金が約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億円増えたことなどが挙げられる。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災害等の不測の事態への対応や年度間の財源の不均衡を調整するために積み立てている財政調整基金については、事務事業の見直し、職員の適正配置などによる経常経費の削減、収入確保の取組などを行うことで、財源不足を抑制し、目標額であ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億円）を維持できるよう努める。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・その他特定目的基金については、条例に基づき積立てを行い、それぞれの基金の設置目的に沿った事業の財源とする。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・公共施設等整備基金：市の保有する公共用又は公用に供する施設などの整備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・ごみ対策基金：ごみ対策事業の推進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事業の推進</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・公共施設等整備基金：決算剰余金の処分及び土地売払収入の増による積立額が、公共施設の長寿命化等のための取崩額を上回り、約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・ごみ対策基金：</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東海市と共同で行う</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次期ごみ処理施設の建設費に充てるために取り崩したことにより、約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公園整備事業などに充てるために取り崩したことにより、約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・公共施設等整備基金：条例に基づき、決算剰余金の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を毎年積み立てるほか、土地売払収入を積み立てている。今後も、公共施設再配置計画に基づく施設の統廃合や長寿命化の費用に充てるために取り崩す予定である。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・ごみ対策基金：次期ごみ処理施設の建設費に充てるため、令和６年度にかけて毎年取り崩す予定である。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緑化</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基金：主に寄附金を積み立てている。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緑化木配布事業、公園整備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整備</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事業</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などの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緑化推進</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事業に係る費用に充てるために取り崩し、今後も、同様に取り崩す予定である。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の増となっている。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年度当初予算では、財源不足額を補てんするため、約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億円の取崩しを予定していたが、普通交付税</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や地方消費税交付金等</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が見込みを上回ったことにより、取崩額は約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億円に減少した。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・取崩額が減少し、令和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年度決算剰余金の処分による積立額が取崩額を上回ったことが増の要因である。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・条例に基づき、決算剰余金の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を毎年積み立てており、今後も同様に積立てを行う。</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・残高については、標準財政規模の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％以上とすることを目標としており、今後も目標額を維持できるよう努める。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・今後、公共施設の大規模改修や新庁舎の整備などの大規模事業が控えており、これらの事業の財源確保も課題となっているが、令和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年度に策定した「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ちた行革</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プラン</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2024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」に沿って、歳入確保・歳出削減に取り組み、財政調整基金からの取崩額の抑制に努める。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・令和５年度に追加交付された普通交付税の一部が、６年度及び７年度における臨時財政対策債の元利償還金の財源として措置されたことに伴い、基金へ積み立てることによる。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・令和６年度及び７年度に臨時財政対策債の元利償還金の財源として取り崩す。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83,610
81,314
45.90
32,453,308
31,151,282
1,239,213
18,381,714
14,264,822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本市の公共建築物及びインフラ施設の多くは、市制施行の昭和</a:t>
          </a:r>
          <a:r>
            <a:rPr kumimoji="1" lang="en-US" altLang="ja-JP" sz="1000">
              <a:latin typeface="ＭＳ Ｐゴシック" panose="020B0600070205080204" pitchFamily="50" charset="-128"/>
              <a:ea typeface="ＭＳ Ｐゴシック" panose="020B0600070205080204" pitchFamily="50" charset="-128"/>
            </a:rPr>
            <a:t>45</a:t>
          </a:r>
          <a:r>
            <a:rPr kumimoji="1" lang="ja-JP" altLang="en-US" sz="1000">
              <a:latin typeface="ＭＳ Ｐゴシック" panose="020B0600070205080204" pitchFamily="50" charset="-128"/>
              <a:ea typeface="ＭＳ Ｐゴシック" panose="020B0600070205080204" pitchFamily="50" charset="-128"/>
            </a:rPr>
            <a:t>年から</a:t>
          </a:r>
          <a:r>
            <a:rPr kumimoji="1" lang="en-US" altLang="ja-JP" sz="1000">
              <a:latin typeface="ＭＳ Ｐゴシック" panose="020B0600070205080204" pitchFamily="50" charset="-128"/>
              <a:ea typeface="ＭＳ Ｐゴシック" panose="020B0600070205080204" pitchFamily="50" charset="-128"/>
            </a:rPr>
            <a:t>61</a:t>
          </a:r>
          <a:r>
            <a:rPr kumimoji="1" lang="ja-JP" altLang="en-US" sz="1000">
              <a:latin typeface="ＭＳ Ｐゴシック" panose="020B0600070205080204" pitchFamily="50" charset="-128"/>
              <a:ea typeface="ＭＳ Ｐゴシック" panose="020B0600070205080204" pitchFamily="50" charset="-128"/>
            </a:rPr>
            <a:t>年までにかけて一斉に整備しており、整備後</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年以上が経過しているため、有形固定資産減価償却率は</a:t>
          </a:r>
          <a:r>
            <a:rPr kumimoji="1" lang="en-US" altLang="ja-JP" sz="1000">
              <a:latin typeface="ＭＳ Ｐゴシック" panose="020B0600070205080204" pitchFamily="50" charset="-128"/>
              <a:ea typeface="ＭＳ Ｐゴシック" panose="020B0600070205080204" pitchFamily="50" charset="-128"/>
            </a:rPr>
            <a:t>70.5</a:t>
          </a:r>
          <a:r>
            <a:rPr kumimoji="1" lang="ja-JP" altLang="en-US" sz="1000">
              <a:latin typeface="ＭＳ Ｐゴシック" panose="020B0600070205080204" pitchFamily="50" charset="-128"/>
              <a:ea typeface="ＭＳ Ｐゴシック" panose="020B0600070205080204" pitchFamily="50" charset="-128"/>
            </a:rPr>
            <a:t>％と、全国平均、愛知県平均、類似団体内平均に比べると高く、本市の施設は老朽化が進んでいることがわかる。そのため、平成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年度に策定（令和５年度に改訂）した公共施設等総合管理計画に基づく公共施設再配置計画を</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年度に策定（令和４年度に改訂）し、老朽化した施設や機能・利用圏域の重複する施設の統廃合、複合化、多機能化等に向けた取り組みを進めている。</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5815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111142</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80899</xdr:rowOff>
    </xdr:from>
    <xdr:to>
      <xdr:col>19</xdr:col>
      <xdr:colOff>187325</xdr:colOff>
      <xdr:row>32</xdr:row>
      <xdr:rowOff>11049</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131699</xdr:rowOff>
    </xdr:from>
    <xdr:to>
      <xdr:col>23</xdr:col>
      <xdr:colOff>85725</xdr:colOff>
      <xdr:row>32</xdr:row>
      <xdr:rowOff>12065</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6218174"/>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29083</xdr:rowOff>
    </xdr:from>
    <xdr:to>
      <xdr:col>15</xdr:col>
      <xdr:colOff>187325</xdr:colOff>
      <xdr:row>31</xdr:row>
      <xdr:rowOff>130683</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79883</xdr:rowOff>
    </xdr:from>
    <xdr:to>
      <xdr:col>19</xdr:col>
      <xdr:colOff>136525</xdr:colOff>
      <xdr:row>31</xdr:row>
      <xdr:rowOff>131699</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6166358"/>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144399</xdr:rowOff>
    </xdr:from>
    <xdr:to>
      <xdr:col>11</xdr:col>
      <xdr:colOff>187325</xdr:colOff>
      <xdr:row>31</xdr:row>
      <xdr:rowOff>74549</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605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23749</xdr:rowOff>
    </xdr:from>
    <xdr:to>
      <xdr:col>15</xdr:col>
      <xdr:colOff>136525</xdr:colOff>
      <xdr:row>31</xdr:row>
      <xdr:rowOff>79883</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6110224"/>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156083</xdr:rowOff>
    </xdr:from>
    <xdr:to>
      <xdr:col>7</xdr:col>
      <xdr:colOff>187325</xdr:colOff>
      <xdr:row>30</xdr:row>
      <xdr:rowOff>86233</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714500" y="58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35433</xdr:rowOff>
    </xdr:from>
    <xdr:to>
      <xdr:col>11</xdr:col>
      <xdr:colOff>136525</xdr:colOff>
      <xdr:row>31</xdr:row>
      <xdr:rowOff>23749</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765300" y="5950458"/>
          <a:ext cx="762000" cy="15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2176</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6260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121810</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620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65676</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6152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77360</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562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内平均値を上回っている。令和５年度は、病院事業に係る一部事務組合に対する負担金の増により将来負担額が増えたことに加え、市税や地方消費税交付金などの経常一般財源等が減少したことにより、債務償還比率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122.6</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増加した。今後は、新庁舎整備や公共施設の大規模改修等による地方債残高や元金償還金の増、社会保障関係費の増などが見込まれ、債務償還比率も上昇することが予想される。引き続き、経常経費の削減などに努め、債務償還比率の適正水準の維持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D00-00007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00000000-0008-0000-0D00-00007E000000}"/>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0000000-0008-0000-0D00-000080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00000000-0008-0000-0D00-000082000000}"/>
            </a:ext>
          </a:extLst>
        </xdr:cNvPr>
        <xdr:cNvSpPr txBox="1"/>
      </xdr:nvSpPr>
      <xdr:spPr>
        <a:xfrm>
          <a:off x="14846300" y="5757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465</xdr:rowOff>
    </xdr:from>
    <xdr:to>
      <xdr:col>76</xdr:col>
      <xdr:colOff>73025</xdr:colOff>
      <xdr:row>30</xdr:row>
      <xdr:rowOff>102065</xdr:rowOff>
    </xdr:to>
    <xdr:sp macro="" textlink="">
      <xdr:nvSpPr>
        <xdr:cNvPr id="141" name="楕円 140">
          <a:extLst>
            <a:ext uri="{FF2B5EF4-FFF2-40B4-BE49-F238E27FC236}">
              <a16:creationId xmlns:a16="http://schemas.microsoft.com/office/drawing/2014/main" id="{00000000-0008-0000-0D00-00008D000000}"/>
            </a:ext>
          </a:extLst>
        </xdr:cNvPr>
        <xdr:cNvSpPr/>
      </xdr:nvSpPr>
      <xdr:spPr>
        <a:xfrm>
          <a:off x="14744700" y="591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150342</xdr:rowOff>
    </xdr:from>
    <xdr:ext cx="469744" cy="259045"/>
    <xdr:sp macro="" textlink="">
      <xdr:nvSpPr>
        <xdr:cNvPr id="142" name="債務償還比率該当値テキスト">
          <a:extLst>
            <a:ext uri="{FF2B5EF4-FFF2-40B4-BE49-F238E27FC236}">
              <a16:creationId xmlns:a16="http://schemas.microsoft.com/office/drawing/2014/main" id="{00000000-0008-0000-0D00-00008E000000}"/>
            </a:ext>
          </a:extLst>
        </xdr:cNvPr>
        <xdr:cNvSpPr txBox="1"/>
      </xdr:nvSpPr>
      <xdr:spPr>
        <a:xfrm>
          <a:off x="14846300" y="589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24864</xdr:rowOff>
    </xdr:from>
    <xdr:to>
      <xdr:col>72</xdr:col>
      <xdr:colOff>123825</xdr:colOff>
      <xdr:row>29</xdr:row>
      <xdr:rowOff>126464</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033500" y="576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75664</xdr:rowOff>
    </xdr:from>
    <xdr:to>
      <xdr:col>76</xdr:col>
      <xdr:colOff>22225</xdr:colOff>
      <xdr:row>30</xdr:row>
      <xdr:rowOff>51265</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a:off x="14084300" y="5819239"/>
          <a:ext cx="711200" cy="14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17068</xdr:rowOff>
    </xdr:from>
    <xdr:to>
      <xdr:col>68</xdr:col>
      <xdr:colOff>123825</xdr:colOff>
      <xdr:row>29</xdr:row>
      <xdr:rowOff>118668</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3271500" y="57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67868</xdr:rowOff>
    </xdr:from>
    <xdr:to>
      <xdr:col>72</xdr:col>
      <xdr:colOff>73025</xdr:colOff>
      <xdr:row>29</xdr:row>
      <xdr:rowOff>75664</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3322300" y="5811443"/>
          <a:ext cx="762000" cy="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509500" y="590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67868</xdr:rowOff>
    </xdr:from>
    <xdr:to>
      <xdr:col>68</xdr:col>
      <xdr:colOff>73025</xdr:colOff>
      <xdr:row>30</xdr:row>
      <xdr:rowOff>39751</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2560300" y="5811443"/>
          <a:ext cx="762000" cy="14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74711</xdr:rowOff>
    </xdr:from>
    <xdr:to>
      <xdr:col>60</xdr:col>
      <xdr:colOff>123825</xdr:colOff>
      <xdr:row>31</xdr:row>
      <xdr:rowOff>4861</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747500" y="598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39751</xdr:rowOff>
    </xdr:from>
    <xdr:to>
      <xdr:col>64</xdr:col>
      <xdr:colOff>73025</xdr:colOff>
      <xdr:row>30</xdr:row>
      <xdr:rowOff>125511</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1798300" y="5954776"/>
          <a:ext cx="762000" cy="8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1" name="n_1aveValue債務償還比率">
          <a:extLst>
            <a:ext uri="{FF2B5EF4-FFF2-40B4-BE49-F238E27FC236}">
              <a16:creationId xmlns:a16="http://schemas.microsoft.com/office/drawing/2014/main" id="{00000000-0008-0000-0D00-000097000000}"/>
            </a:ext>
          </a:extLst>
        </xdr:cNvPr>
        <xdr:cNvSpPr txBox="1"/>
      </xdr:nvSpPr>
      <xdr:spPr>
        <a:xfrm>
          <a:off x="13836727" y="599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52" name="n_2aveValue債務償還比率">
          <a:extLst>
            <a:ext uri="{FF2B5EF4-FFF2-40B4-BE49-F238E27FC236}">
              <a16:creationId xmlns:a16="http://schemas.microsoft.com/office/drawing/2014/main" id="{00000000-0008-0000-0D00-000098000000}"/>
            </a:ext>
          </a:extLst>
        </xdr:cNvPr>
        <xdr:cNvSpPr txBox="1"/>
      </xdr:nvSpPr>
      <xdr:spPr>
        <a:xfrm>
          <a:off x="130874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53" name="n_3aveValue債務償還比率">
          <a:extLst>
            <a:ext uri="{FF2B5EF4-FFF2-40B4-BE49-F238E27FC236}">
              <a16:creationId xmlns:a16="http://schemas.microsoft.com/office/drawing/2014/main" id="{00000000-0008-0000-0D00-000099000000}"/>
            </a:ext>
          </a:extLst>
        </xdr:cNvPr>
        <xdr:cNvSpPr txBox="1"/>
      </xdr:nvSpPr>
      <xdr:spPr>
        <a:xfrm>
          <a:off x="12325427" y="61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54" name="n_4aveValue債務償還比率">
          <a:extLst>
            <a:ext uri="{FF2B5EF4-FFF2-40B4-BE49-F238E27FC236}">
              <a16:creationId xmlns:a16="http://schemas.microsoft.com/office/drawing/2014/main" id="{00000000-0008-0000-0D00-00009A000000}"/>
            </a:ext>
          </a:extLst>
        </xdr:cNvPr>
        <xdr:cNvSpPr txBox="1"/>
      </xdr:nvSpPr>
      <xdr:spPr>
        <a:xfrm>
          <a:off x="115634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142991</xdr:rowOff>
    </xdr:from>
    <xdr:ext cx="469744" cy="259045"/>
    <xdr:sp macro="" textlink="">
      <xdr:nvSpPr>
        <xdr:cNvPr id="155" name="n_1mainValue債務償還比率">
          <a:extLst>
            <a:ext uri="{FF2B5EF4-FFF2-40B4-BE49-F238E27FC236}">
              <a16:creationId xmlns:a16="http://schemas.microsoft.com/office/drawing/2014/main" id="{00000000-0008-0000-0D00-00009B000000}"/>
            </a:ext>
          </a:extLst>
        </xdr:cNvPr>
        <xdr:cNvSpPr txBox="1"/>
      </xdr:nvSpPr>
      <xdr:spPr>
        <a:xfrm>
          <a:off x="13836727" y="55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135195</xdr:rowOff>
    </xdr:from>
    <xdr:ext cx="469744" cy="259045"/>
    <xdr:sp macro="" textlink="">
      <xdr:nvSpPr>
        <xdr:cNvPr id="156" name="n_2mainValue債務償還比率">
          <a:extLst>
            <a:ext uri="{FF2B5EF4-FFF2-40B4-BE49-F238E27FC236}">
              <a16:creationId xmlns:a16="http://schemas.microsoft.com/office/drawing/2014/main" id="{00000000-0008-0000-0D00-00009C000000}"/>
            </a:ext>
          </a:extLst>
        </xdr:cNvPr>
        <xdr:cNvSpPr txBox="1"/>
      </xdr:nvSpPr>
      <xdr:spPr>
        <a:xfrm>
          <a:off x="13087427" y="553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107078</xdr:rowOff>
    </xdr:from>
    <xdr:ext cx="469744" cy="259045"/>
    <xdr:sp macro="" textlink="">
      <xdr:nvSpPr>
        <xdr:cNvPr id="157" name="n_3mainValue債務償還比率">
          <a:extLst>
            <a:ext uri="{FF2B5EF4-FFF2-40B4-BE49-F238E27FC236}">
              <a16:creationId xmlns:a16="http://schemas.microsoft.com/office/drawing/2014/main" id="{00000000-0008-0000-0D00-00009D000000}"/>
            </a:ext>
          </a:extLst>
        </xdr:cNvPr>
        <xdr:cNvSpPr txBox="1"/>
      </xdr:nvSpPr>
      <xdr:spPr>
        <a:xfrm>
          <a:off x="12325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21388</xdr:rowOff>
    </xdr:from>
    <xdr:ext cx="469744" cy="259045"/>
    <xdr:sp macro="" textlink="">
      <xdr:nvSpPr>
        <xdr:cNvPr id="158" name="n_4mainValue債務償還比率">
          <a:extLst>
            <a:ext uri="{FF2B5EF4-FFF2-40B4-BE49-F238E27FC236}">
              <a16:creationId xmlns:a16="http://schemas.microsoft.com/office/drawing/2014/main" id="{00000000-0008-0000-0D00-00009E000000}"/>
            </a:ext>
          </a:extLst>
        </xdr:cNvPr>
        <xdr:cNvSpPr txBox="1"/>
      </xdr:nvSpPr>
      <xdr:spPr>
        <a:xfrm>
          <a:off x="11563427" y="576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83,610
81,314
45.90
32,453,308
31,151,282
1,239,213
18,381,714
14,264,822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66548</xdr:rowOff>
    </xdr:from>
    <xdr:to>
      <xdr:col>24</xdr:col>
      <xdr:colOff>114300</xdr:colOff>
      <xdr:row>36</xdr:row>
      <xdr:rowOff>168148</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89425</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09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41402</xdr:rowOff>
    </xdr:from>
    <xdr:to>
      <xdr:col>20</xdr:col>
      <xdr:colOff>38100</xdr:colOff>
      <xdr:row>36</xdr:row>
      <xdr:rowOff>143002</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2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92202</xdr:rowOff>
    </xdr:from>
    <xdr:to>
      <xdr:col>24</xdr:col>
      <xdr:colOff>63500</xdr:colOff>
      <xdr:row>36</xdr:row>
      <xdr:rowOff>117348</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26440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20828</xdr:rowOff>
    </xdr:from>
    <xdr:to>
      <xdr:col>15</xdr:col>
      <xdr:colOff>101600</xdr:colOff>
      <xdr:row>36</xdr:row>
      <xdr:rowOff>122428</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19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71628</xdr:rowOff>
    </xdr:from>
    <xdr:to>
      <xdr:col>19</xdr:col>
      <xdr:colOff>177800</xdr:colOff>
      <xdr:row>36</xdr:row>
      <xdr:rowOff>92202</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24382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xdr:rowOff>
    </xdr:from>
    <xdr:to>
      <xdr:col>10</xdr:col>
      <xdr:colOff>165100</xdr:colOff>
      <xdr:row>36</xdr:row>
      <xdr:rowOff>101854</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1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51054</xdr:rowOff>
    </xdr:from>
    <xdr:to>
      <xdr:col>15</xdr:col>
      <xdr:colOff>50800</xdr:colOff>
      <xdr:row>36</xdr:row>
      <xdr:rowOff>71628</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22325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146558</xdr:rowOff>
    </xdr:from>
    <xdr:to>
      <xdr:col>6</xdr:col>
      <xdr:colOff>38100</xdr:colOff>
      <xdr:row>36</xdr:row>
      <xdr:rowOff>76708</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25908</xdr:rowOff>
    </xdr:from>
    <xdr:to>
      <xdr:col>10</xdr:col>
      <xdr:colOff>114300</xdr:colOff>
      <xdr:row>36</xdr:row>
      <xdr:rowOff>51054</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19810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38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159529</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598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138955</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596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118381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93235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52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63462</xdr:rowOff>
    </xdr:from>
    <xdr:to>
      <xdr:col>55</xdr:col>
      <xdr:colOff>50800</xdr:colOff>
      <xdr:row>40</xdr:row>
      <xdr:rowOff>165062</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9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41889</xdr:rowOff>
    </xdr:from>
    <xdr:ext cx="469744"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89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64681</xdr:rowOff>
    </xdr:from>
    <xdr:to>
      <xdr:col>50</xdr:col>
      <xdr:colOff>165100</xdr:colOff>
      <xdr:row>40</xdr:row>
      <xdr:rowOff>166281</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9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114262</xdr:rowOff>
    </xdr:from>
    <xdr:to>
      <xdr:col>55</xdr:col>
      <xdr:colOff>0</xdr:colOff>
      <xdr:row>40</xdr:row>
      <xdr:rowOff>115481</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972262"/>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67043</xdr:rowOff>
    </xdr:from>
    <xdr:to>
      <xdr:col>46</xdr:col>
      <xdr:colOff>38100</xdr:colOff>
      <xdr:row>40</xdr:row>
      <xdr:rowOff>168643</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92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115481</xdr:rowOff>
    </xdr:from>
    <xdr:to>
      <xdr:col>50</xdr:col>
      <xdr:colOff>114300</xdr:colOff>
      <xdr:row>40</xdr:row>
      <xdr:rowOff>117843</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973481"/>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68415</xdr:rowOff>
    </xdr:from>
    <xdr:to>
      <xdr:col>41</xdr:col>
      <xdr:colOff>101600</xdr:colOff>
      <xdr:row>40</xdr:row>
      <xdr:rowOff>170015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92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117843</xdr:rowOff>
    </xdr:from>
    <xdr:to>
      <xdr:col>45</xdr:col>
      <xdr:colOff>177800</xdr:colOff>
      <xdr:row>40</xdr:row>
      <xdr:rowOff>119215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97584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67843</xdr:rowOff>
    </xdr:from>
    <xdr:to>
      <xdr:col>36</xdr:col>
      <xdr:colOff>165100</xdr:colOff>
      <xdr:row>40</xdr:row>
      <xdr:rowOff>169443</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92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118643</xdr:rowOff>
    </xdr:from>
    <xdr:to>
      <xdr:col>41</xdr:col>
      <xdr:colOff>50800</xdr:colOff>
      <xdr:row>40</xdr:row>
      <xdr:rowOff>119215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6972300" y="697664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4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4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157408</xdr:rowOff>
    </xdr:from>
    <xdr:ext cx="469744"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91727" y="701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159770</xdr:rowOff>
    </xdr:from>
    <xdr:ext cx="469744"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515427" y="701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161142</xdr:rowOff>
    </xdr:from>
    <xdr:ext cx="469744"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626427" y="701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160570</xdr:rowOff>
    </xdr:from>
    <xdr:ext cx="469744"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37427" y="70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29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58601</xdr:rowOff>
    </xdr:from>
    <xdr:to>
      <xdr:col>24</xdr:col>
      <xdr:colOff>114300</xdr:colOff>
      <xdr:row>61</xdr:row>
      <xdr:rowOff>160201</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37028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30843</xdr:rowOff>
    </xdr:from>
    <xdr:to>
      <xdr:col>20</xdr:col>
      <xdr:colOff>38100</xdr:colOff>
      <xdr:row>61</xdr:row>
      <xdr:rowOff>132443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81643</xdr:rowOff>
    </xdr:from>
    <xdr:to>
      <xdr:col>24</xdr:col>
      <xdr:colOff>63500</xdr:colOff>
      <xdr:row>61</xdr:row>
      <xdr:rowOff>109401</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54009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32476</xdr:rowOff>
    </xdr:from>
    <xdr:to>
      <xdr:col>15</xdr:col>
      <xdr:colOff>101600</xdr:colOff>
      <xdr:row>61</xdr:row>
      <xdr:rowOff>134076</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81643</xdr:rowOff>
    </xdr:from>
    <xdr:to>
      <xdr:col>19</xdr:col>
      <xdr:colOff>177800</xdr:colOff>
      <xdr:row>61</xdr:row>
      <xdr:rowOff>83276</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flipV="1">
          <a:off x="2908300" y="1054009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3266</xdr:rowOff>
    </xdr:from>
    <xdr:to>
      <xdr:col>15</xdr:col>
      <xdr:colOff>50800</xdr:colOff>
      <xdr:row>61</xdr:row>
      <xdr:rowOff>83276</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019300" y="1046171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148409</xdr:rowOff>
    </xdr:from>
    <xdr:to>
      <xdr:col>6</xdr:col>
      <xdr:colOff>38100</xdr:colOff>
      <xdr:row>61</xdr:row>
      <xdr:rowOff>78559</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3266</xdr:rowOff>
    </xdr:from>
    <xdr:to>
      <xdr:col>10</xdr:col>
      <xdr:colOff>114300</xdr:colOff>
      <xdr:row>61</xdr:row>
      <xdr:rowOff>27759</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flipV="1">
          <a:off x="1130300" y="1046171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123570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125203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69686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168332</xdr:rowOff>
    </xdr:from>
    <xdr:to>
      <xdr:col>55</xdr:col>
      <xdr:colOff>50800</xdr:colOff>
      <xdr:row>64</xdr:row>
      <xdr:rowOff>98482</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96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83259</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88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168466</xdr:rowOff>
    </xdr:from>
    <xdr:to>
      <xdr:col>50</xdr:col>
      <xdr:colOff>165100</xdr:colOff>
      <xdr:row>64</xdr:row>
      <xdr:rowOff>98616</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96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47682</xdr:rowOff>
    </xdr:from>
    <xdr:to>
      <xdr:col>55</xdr:col>
      <xdr:colOff>0</xdr:colOff>
      <xdr:row>64</xdr:row>
      <xdr:rowOff>47816</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11020482"/>
          <a:ext cx="8382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169432</xdr:rowOff>
    </xdr:from>
    <xdr:to>
      <xdr:col>46</xdr:col>
      <xdr:colOff>38100</xdr:colOff>
      <xdr:row>64</xdr:row>
      <xdr:rowOff>99582</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97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47816</xdr:rowOff>
    </xdr:from>
    <xdr:to>
      <xdr:col>50</xdr:col>
      <xdr:colOff>114300</xdr:colOff>
      <xdr:row>64</xdr:row>
      <xdr:rowOff>48782</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1020616"/>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168204</xdr:rowOff>
    </xdr:from>
    <xdr:to>
      <xdr:col>41</xdr:col>
      <xdr:colOff>101600</xdr:colOff>
      <xdr:row>64</xdr:row>
      <xdr:rowOff>98354</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96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47554</xdr:rowOff>
    </xdr:from>
    <xdr:to>
      <xdr:col>45</xdr:col>
      <xdr:colOff>177800</xdr:colOff>
      <xdr:row>64</xdr:row>
      <xdr:rowOff>48782</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a:off x="7861300" y="11020354"/>
          <a:ext cx="889000" cy="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169629</xdr:rowOff>
    </xdr:from>
    <xdr:to>
      <xdr:col>36</xdr:col>
      <xdr:colOff>165100</xdr:colOff>
      <xdr:row>64</xdr:row>
      <xdr:rowOff>99779</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97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47554</xdr:rowOff>
    </xdr:from>
    <xdr:to>
      <xdr:col>41</xdr:col>
      <xdr:colOff>50800</xdr:colOff>
      <xdr:row>64</xdr:row>
      <xdr:rowOff>48979</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11020354"/>
          <a:ext cx="889000" cy="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89743</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59411" y="1106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90709</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83111" y="110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89481</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94111" y="110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90906</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705111" y="1106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0000000-0008-0000-0E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00000000-0008-0000-0E00-00001D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0000000-0008-0000-0E00-00001F010000}"/>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00000000-0008-0000-0E00-000021010000}"/>
            </a:ext>
          </a:extLst>
        </xdr:cNvPr>
        <xdr:cNvSpPr txBox="1"/>
      </xdr:nvSpPr>
      <xdr:spPr>
        <a:xfrm>
          <a:off x="4673600" y="13957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300" name="楕円 299">
          <a:extLst>
            <a:ext uri="{FF2B5EF4-FFF2-40B4-BE49-F238E27FC236}">
              <a16:creationId xmlns:a16="http://schemas.microsoft.com/office/drawing/2014/main" id="{00000000-0008-0000-0E00-00002C010000}"/>
            </a:ext>
          </a:extLst>
        </xdr:cNvPr>
        <xdr:cNvSpPr/>
      </xdr:nvSpPr>
      <xdr:spPr>
        <a:xfrm>
          <a:off x="4584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57166</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00000000-0008-0000-0E00-00002D010000}"/>
            </a:ext>
          </a:extLst>
        </xdr:cNvPr>
        <xdr:cNvSpPr txBox="1"/>
      </xdr:nvSpPr>
      <xdr:spPr>
        <a:xfrm>
          <a:off x="4673600"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23876</xdr:rowOff>
    </xdr:from>
    <xdr:to>
      <xdr:col>20</xdr:col>
      <xdr:colOff>38100</xdr:colOff>
      <xdr:row>82</xdr:row>
      <xdr:rowOff>125476</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3746500" y="1408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74676</xdr:rowOff>
    </xdr:from>
    <xdr:to>
      <xdr:col>24</xdr:col>
      <xdr:colOff>63500</xdr:colOff>
      <xdr:row>82</xdr:row>
      <xdr:rowOff>129539</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3797300" y="14133576"/>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92456</xdr:rowOff>
    </xdr:from>
    <xdr:to>
      <xdr:col>15</xdr:col>
      <xdr:colOff>101600</xdr:colOff>
      <xdr:row>83</xdr:row>
      <xdr:rowOff>22606</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2857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74676</xdr:rowOff>
    </xdr:from>
    <xdr:to>
      <xdr:col>19</xdr:col>
      <xdr:colOff>177800</xdr:colOff>
      <xdr:row>82</xdr:row>
      <xdr:rowOff>143256</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flipV="1">
          <a:off x="2908300" y="141335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142748</xdr:rowOff>
    </xdr:from>
    <xdr:to>
      <xdr:col>10</xdr:col>
      <xdr:colOff>165100</xdr:colOff>
      <xdr:row>83</xdr:row>
      <xdr:rowOff>72898</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1968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143256</xdr:rowOff>
    </xdr:from>
    <xdr:to>
      <xdr:col>15</xdr:col>
      <xdr:colOff>50800</xdr:colOff>
      <xdr:row>83</xdr:row>
      <xdr:rowOff>22098</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flipV="1">
          <a:off x="2019300" y="142021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117602</xdr:rowOff>
    </xdr:from>
    <xdr:to>
      <xdr:col>6</xdr:col>
      <xdr:colOff>38100</xdr:colOff>
      <xdr:row>83</xdr:row>
      <xdr:rowOff>47752</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079500" y="141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168402</xdr:rowOff>
    </xdr:from>
    <xdr:to>
      <xdr:col>10</xdr:col>
      <xdr:colOff>114300</xdr:colOff>
      <xdr:row>83</xdr:row>
      <xdr:rowOff>22098</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130300" y="1422730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00000000-0008-0000-0E00-000036010000}"/>
            </a:ext>
          </a:extLst>
        </xdr:cNvPr>
        <xdr:cNvSpPr txBox="1"/>
      </xdr:nvSpPr>
      <xdr:spPr>
        <a:xfrm>
          <a:off x="35820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00000000-0008-0000-0E00-000037010000}"/>
            </a:ext>
          </a:extLst>
        </xdr:cNvPr>
        <xdr:cNvSpPr txBox="1"/>
      </xdr:nvSpPr>
      <xdr:spPr>
        <a:xfrm>
          <a:off x="27057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00000000-0008-0000-0E00-000038010000}"/>
            </a:ext>
          </a:extLst>
        </xdr:cNvPr>
        <xdr:cNvSpPr txBox="1"/>
      </xdr:nvSpPr>
      <xdr:spPr>
        <a:xfrm>
          <a:off x="1816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00000000-0008-0000-0E00-000039010000}"/>
            </a:ext>
          </a:extLst>
        </xdr:cNvPr>
        <xdr:cNvSpPr txBox="1"/>
      </xdr:nvSpPr>
      <xdr:spPr>
        <a:xfrm>
          <a:off x="927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142003</xdr:rowOff>
    </xdr:from>
    <xdr:ext cx="405111" cy="259045"/>
    <xdr:sp macro="" textlink="">
      <xdr:nvSpPr>
        <xdr:cNvPr id="314" name="n_1main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85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13733</xdr:rowOff>
    </xdr:from>
    <xdr:ext cx="405111" cy="259045"/>
    <xdr:sp macro="" textlink="">
      <xdr:nvSpPr>
        <xdr:cNvPr id="315" name="n_2main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24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64025</xdr:rowOff>
    </xdr:from>
    <xdr:ext cx="405111" cy="259045"/>
    <xdr:sp macro="" textlink="">
      <xdr:nvSpPr>
        <xdr:cNvPr id="316" name="n_3main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29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38879</xdr:rowOff>
    </xdr:from>
    <xdr:ext cx="405111" cy="259045"/>
    <xdr:sp macro="" textlink="">
      <xdr:nvSpPr>
        <xdr:cNvPr id="317" name="n_4main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26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E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E00-000056010000}"/>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00000000-0008-0000-0E00-000058010000}"/>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E00-00005A010000}"/>
            </a:ext>
          </a:extLst>
        </xdr:cNvPr>
        <xdr:cNvSpPr txBox="1"/>
      </xdr:nvSpPr>
      <xdr:spPr>
        <a:xfrm>
          <a:off x="10515600" y="14535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47307</xdr:rowOff>
    </xdr:from>
    <xdr:to>
      <xdr:col>55</xdr:col>
      <xdr:colOff>50800</xdr:colOff>
      <xdr:row>86</xdr:row>
      <xdr:rowOff>148907</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10426700" y="147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133684</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E00-000066010000}"/>
            </a:ext>
          </a:extLst>
        </xdr:cNvPr>
        <xdr:cNvSpPr txBox="1"/>
      </xdr:nvSpPr>
      <xdr:spPr>
        <a:xfrm>
          <a:off x="10515600" y="147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47307</xdr:rowOff>
    </xdr:from>
    <xdr:to>
      <xdr:col>50</xdr:col>
      <xdr:colOff>165100</xdr:colOff>
      <xdr:row>86</xdr:row>
      <xdr:rowOff>148907</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9588500" y="147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98107</xdr:rowOff>
    </xdr:from>
    <xdr:to>
      <xdr:col>55</xdr:col>
      <xdr:colOff>0</xdr:colOff>
      <xdr:row>86</xdr:row>
      <xdr:rowOff>98107</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a:off x="9639300" y="148428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47498</xdr:rowOff>
    </xdr:from>
    <xdr:to>
      <xdr:col>46</xdr:col>
      <xdr:colOff>38100</xdr:colOff>
      <xdr:row>86</xdr:row>
      <xdr:rowOff>149098</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8699500" y="1479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98107</xdr:rowOff>
    </xdr:from>
    <xdr:to>
      <xdr:col>50</xdr:col>
      <xdr:colOff>114300</xdr:colOff>
      <xdr:row>86</xdr:row>
      <xdr:rowOff>98298</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8750300" y="1484280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47689</xdr:rowOff>
    </xdr:from>
    <xdr:to>
      <xdr:col>41</xdr:col>
      <xdr:colOff>101600</xdr:colOff>
      <xdr:row>86</xdr:row>
      <xdr:rowOff>149289</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7810500" y="1479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98298</xdr:rowOff>
    </xdr:from>
    <xdr:to>
      <xdr:col>45</xdr:col>
      <xdr:colOff>177800</xdr:colOff>
      <xdr:row>86</xdr:row>
      <xdr:rowOff>98489</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7861300" y="14842998"/>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47689</xdr:rowOff>
    </xdr:from>
    <xdr:to>
      <xdr:col>36</xdr:col>
      <xdr:colOff>165100</xdr:colOff>
      <xdr:row>86</xdr:row>
      <xdr:rowOff>149289</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6921500" y="1479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98489</xdr:rowOff>
    </xdr:from>
    <xdr:to>
      <xdr:col>41</xdr:col>
      <xdr:colOff>50800</xdr:colOff>
      <xdr:row>86</xdr:row>
      <xdr:rowOff>98489</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6972300" y="14843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00000000-0008-0000-0E00-00006F010000}"/>
            </a:ext>
          </a:extLst>
        </xdr:cNvPr>
        <xdr:cNvSpPr txBox="1"/>
      </xdr:nvSpPr>
      <xdr:spPr>
        <a:xfrm>
          <a:off x="9391727" y="144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00000000-0008-0000-0E00-000070010000}"/>
            </a:ext>
          </a:extLst>
        </xdr:cNvPr>
        <xdr:cNvSpPr txBox="1"/>
      </xdr:nvSpPr>
      <xdr:spPr>
        <a:xfrm>
          <a:off x="8515427" y="1448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00000000-0008-0000-0E00-000071010000}"/>
            </a:ext>
          </a:extLst>
        </xdr:cNvPr>
        <xdr:cNvSpPr txBox="1"/>
      </xdr:nvSpPr>
      <xdr:spPr>
        <a:xfrm>
          <a:off x="7626427" y="1448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00000000-0008-0000-0E00-000072010000}"/>
            </a:ext>
          </a:extLst>
        </xdr:cNvPr>
        <xdr:cNvSpPr txBox="1"/>
      </xdr:nvSpPr>
      <xdr:spPr>
        <a:xfrm>
          <a:off x="6737427" y="144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140034</xdr:rowOff>
    </xdr:from>
    <xdr:ext cx="469744" cy="259045"/>
    <xdr:sp macro="" textlink="">
      <xdr:nvSpPr>
        <xdr:cNvPr id="371" name="n_1mainValue【公営住宅】&#10;一人当たり面積">
          <a:extLst>
            <a:ext uri="{FF2B5EF4-FFF2-40B4-BE49-F238E27FC236}">
              <a16:creationId xmlns:a16="http://schemas.microsoft.com/office/drawing/2014/main" id="{00000000-0008-0000-0E00-000073010000}"/>
            </a:ext>
          </a:extLst>
        </xdr:cNvPr>
        <xdr:cNvSpPr txBox="1"/>
      </xdr:nvSpPr>
      <xdr:spPr>
        <a:xfrm>
          <a:off x="9391727" y="1488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140225</xdr:rowOff>
    </xdr:from>
    <xdr:ext cx="469744" cy="259045"/>
    <xdr:sp macro="" textlink="">
      <xdr:nvSpPr>
        <xdr:cNvPr id="372" name="n_2mainValue【公営住宅】&#10;一人当たり面積">
          <a:extLst>
            <a:ext uri="{FF2B5EF4-FFF2-40B4-BE49-F238E27FC236}">
              <a16:creationId xmlns:a16="http://schemas.microsoft.com/office/drawing/2014/main" id="{00000000-0008-0000-0E00-000074010000}"/>
            </a:ext>
          </a:extLst>
        </xdr:cNvPr>
        <xdr:cNvSpPr txBox="1"/>
      </xdr:nvSpPr>
      <xdr:spPr>
        <a:xfrm>
          <a:off x="8515427" y="1488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140416</xdr:rowOff>
    </xdr:from>
    <xdr:ext cx="469744" cy="259045"/>
    <xdr:sp macro="" textlink="">
      <xdr:nvSpPr>
        <xdr:cNvPr id="373" name="n_3mainValue【公営住宅】&#10;一人当たり面積">
          <a:extLst>
            <a:ext uri="{FF2B5EF4-FFF2-40B4-BE49-F238E27FC236}">
              <a16:creationId xmlns:a16="http://schemas.microsoft.com/office/drawing/2014/main" id="{00000000-0008-0000-0E00-000075010000}"/>
            </a:ext>
          </a:extLst>
        </xdr:cNvPr>
        <xdr:cNvSpPr txBox="1"/>
      </xdr:nvSpPr>
      <xdr:spPr>
        <a:xfrm>
          <a:off x="7626427" y="1488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140416</xdr:rowOff>
    </xdr:from>
    <xdr:ext cx="469744" cy="259045"/>
    <xdr:sp macro="" textlink="">
      <xdr:nvSpPr>
        <xdr:cNvPr id="374" name="n_4mainValue【公営住宅】&#10;一人当たり面積">
          <a:extLst>
            <a:ext uri="{FF2B5EF4-FFF2-40B4-BE49-F238E27FC236}">
              <a16:creationId xmlns:a16="http://schemas.microsoft.com/office/drawing/2014/main" id="{00000000-0008-0000-0E00-000076010000}"/>
            </a:ext>
          </a:extLst>
        </xdr:cNvPr>
        <xdr:cNvSpPr txBox="1"/>
      </xdr:nvSpPr>
      <xdr:spPr>
        <a:xfrm>
          <a:off x="6737427" y="1488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00000000-0008-0000-0E00-00009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00000000-0008-0000-0E00-0000A0010000}"/>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00000000-0008-0000-0E00-0000A2010000}"/>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00000000-0008-0000-0E00-0000A4010000}"/>
            </a:ext>
          </a:extLst>
        </xdr:cNvPr>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145415</xdr:rowOff>
    </xdr:from>
    <xdr:to>
      <xdr:col>85</xdr:col>
      <xdr:colOff>177800</xdr:colOff>
      <xdr:row>39</xdr:row>
      <xdr:rowOff>75565</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162687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123842</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00000000-0008-0000-0E00-0000B0010000}"/>
            </a:ext>
          </a:extLst>
        </xdr:cNvPr>
        <xdr:cNvSpPr txBox="1"/>
      </xdr:nvSpPr>
      <xdr:spPr>
        <a:xfrm>
          <a:off x="16357600"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132080</xdr:rowOff>
    </xdr:from>
    <xdr:to>
      <xdr:col>81</xdr:col>
      <xdr:colOff>101600</xdr:colOff>
      <xdr:row>39</xdr:row>
      <xdr:rowOff>62230</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5430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11430</xdr:rowOff>
    </xdr:from>
    <xdr:to>
      <xdr:col>85</xdr:col>
      <xdr:colOff>127000</xdr:colOff>
      <xdr:row>39</xdr:row>
      <xdr:rowOff>24765</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5481300" y="669798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76835</xdr:rowOff>
    </xdr:from>
    <xdr:to>
      <xdr:col>76</xdr:col>
      <xdr:colOff>165100</xdr:colOff>
      <xdr:row>39</xdr:row>
      <xdr:rowOff>6985</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4541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127635</xdr:rowOff>
    </xdr:from>
    <xdr:to>
      <xdr:col>81</xdr:col>
      <xdr:colOff>50800</xdr:colOff>
      <xdr:row>39</xdr:row>
      <xdr:rowOff>11430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4592300" y="664273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114935</xdr:rowOff>
    </xdr:from>
    <xdr:to>
      <xdr:col>72</xdr:col>
      <xdr:colOff>38100</xdr:colOff>
      <xdr:row>39</xdr:row>
      <xdr:rowOff>45085</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3652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127635</xdr:rowOff>
    </xdr:from>
    <xdr:to>
      <xdr:col>76</xdr:col>
      <xdr:colOff>114300</xdr:colOff>
      <xdr:row>38</xdr:row>
      <xdr:rowOff>165735</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flipV="1">
          <a:off x="13703300" y="66427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90170</xdr:rowOff>
    </xdr:from>
    <xdr:to>
      <xdr:col>67</xdr:col>
      <xdr:colOff>101600</xdr:colOff>
      <xdr:row>39</xdr:row>
      <xdr:rowOff>20320</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2763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140970</xdr:rowOff>
    </xdr:from>
    <xdr:to>
      <xdr:col>71</xdr:col>
      <xdr:colOff>177800</xdr:colOff>
      <xdr:row>38</xdr:row>
      <xdr:rowOff>165735</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2814300" y="66560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53357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52660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169562</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4389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36212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3500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11447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2611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00000000-0008-0000-0E00-0000D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00000000-0008-0000-0E00-0000D9010000}"/>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00000000-0008-0000-0E00-0000DB010000}"/>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00000000-0008-0000-0E00-0000DD010000}"/>
            </a:ext>
          </a:extLst>
        </xdr:cNvPr>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78740</xdr:rowOff>
    </xdr:from>
    <xdr:to>
      <xdr:col>116</xdr:col>
      <xdr:colOff>114300</xdr:colOff>
      <xdr:row>38</xdr:row>
      <xdr:rowOff>8890</xdr:rowOff>
    </xdr:to>
    <xdr:sp macro="" textlink="">
      <xdr:nvSpPr>
        <xdr:cNvPr id="488" name="楕円 487">
          <a:extLst>
            <a:ext uri="{FF2B5EF4-FFF2-40B4-BE49-F238E27FC236}">
              <a16:creationId xmlns:a16="http://schemas.microsoft.com/office/drawing/2014/main" id="{00000000-0008-0000-0E00-0000E8010000}"/>
            </a:ext>
          </a:extLst>
        </xdr:cNvPr>
        <xdr:cNvSpPr/>
      </xdr:nvSpPr>
      <xdr:spPr>
        <a:xfrm>
          <a:off x="221107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101617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00000000-0008-0000-0E00-0000E9010000}"/>
            </a:ext>
          </a:extLst>
        </xdr:cNvPr>
        <xdr:cNvSpPr txBox="1"/>
      </xdr:nvSpPr>
      <xdr:spPr>
        <a:xfrm>
          <a:off x="22199600"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33020</xdr:rowOff>
    </xdr:from>
    <xdr:to>
      <xdr:col>112</xdr:col>
      <xdr:colOff>38100</xdr:colOff>
      <xdr:row>37</xdr:row>
      <xdr:rowOff>134620</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21272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83820</xdr:rowOff>
    </xdr:from>
    <xdr:to>
      <xdr:col>116</xdr:col>
      <xdr:colOff>63500</xdr:colOff>
      <xdr:row>37</xdr:row>
      <xdr:rowOff>129540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21323300" y="64274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36830</xdr:rowOff>
    </xdr:from>
    <xdr:to>
      <xdr:col>107</xdr:col>
      <xdr:colOff>101600</xdr:colOff>
      <xdr:row>37</xdr:row>
      <xdr:rowOff>138430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0383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83820</xdr:rowOff>
    </xdr:from>
    <xdr:to>
      <xdr:col>111</xdr:col>
      <xdr:colOff>177800</xdr:colOff>
      <xdr:row>37</xdr:row>
      <xdr:rowOff>87630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flipV="1">
          <a:off x="20434300" y="6427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44450</xdr:rowOff>
    </xdr:from>
    <xdr:to>
      <xdr:col>102</xdr:col>
      <xdr:colOff>165100</xdr:colOff>
      <xdr:row>37</xdr:row>
      <xdr:rowOff>146050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19494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87630</xdr:rowOff>
    </xdr:from>
    <xdr:to>
      <xdr:col>107</xdr:col>
      <xdr:colOff>50800</xdr:colOff>
      <xdr:row>37</xdr:row>
      <xdr:rowOff>95250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19545300" y="6431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44450</xdr:rowOff>
    </xdr:from>
    <xdr:to>
      <xdr:col>98</xdr:col>
      <xdr:colOff>38100</xdr:colOff>
      <xdr:row>37</xdr:row>
      <xdr:rowOff>146050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18605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95250</xdr:rowOff>
    </xdr:from>
    <xdr:to>
      <xdr:col>102</xdr:col>
      <xdr:colOff>114300</xdr:colOff>
      <xdr:row>37</xdr:row>
      <xdr:rowOff>95250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8656300" y="643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0199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9310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8421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151147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1075727"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154957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0199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162577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9310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162577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8421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00000000-0008-0000-0E00-00001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00000000-0008-0000-0E00-000013020000}"/>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00000000-0008-0000-0E00-000015020000}"/>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00000000-0008-0000-0E00-000017020000}"/>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46" name="楕円 545">
          <a:extLst>
            <a:ext uri="{FF2B5EF4-FFF2-40B4-BE49-F238E27FC236}">
              <a16:creationId xmlns:a16="http://schemas.microsoft.com/office/drawing/2014/main" id="{00000000-0008-0000-0E00-000022020000}"/>
            </a:ext>
          </a:extLst>
        </xdr:cNvPr>
        <xdr:cNvSpPr/>
      </xdr:nvSpPr>
      <xdr:spPr>
        <a:xfrm>
          <a:off x="162687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106697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00000000-0008-0000-0E00-000023020000}"/>
            </a:ext>
          </a:extLst>
        </xdr:cNvPr>
        <xdr:cNvSpPr txBox="1"/>
      </xdr:nvSpPr>
      <xdr:spPr>
        <a:xfrm>
          <a:off x="16357600"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86360</xdr:rowOff>
    </xdr:from>
    <xdr:to>
      <xdr:col>81</xdr:col>
      <xdr:colOff>101600</xdr:colOff>
      <xdr:row>60</xdr:row>
      <xdr:rowOff>16510</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5430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137160</xdr:rowOff>
    </xdr:from>
    <xdr:to>
      <xdr:col>85</xdr:col>
      <xdr:colOff>127000</xdr:colOff>
      <xdr:row>60</xdr:row>
      <xdr:rowOff>7620</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5481300" y="102527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99060</xdr:rowOff>
    </xdr:from>
    <xdr:to>
      <xdr:col>81</xdr:col>
      <xdr:colOff>50800</xdr:colOff>
      <xdr:row>59</xdr:row>
      <xdr:rowOff>137160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4592300" y="102146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154940</xdr:rowOff>
    </xdr:from>
    <xdr:to>
      <xdr:col>72</xdr:col>
      <xdr:colOff>38100</xdr:colOff>
      <xdr:row>59</xdr:row>
      <xdr:rowOff>85090</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3652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34290</xdr:rowOff>
    </xdr:from>
    <xdr:to>
      <xdr:col>76</xdr:col>
      <xdr:colOff>114300</xdr:colOff>
      <xdr:row>59</xdr:row>
      <xdr:rowOff>99060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3703300" y="101498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166370</xdr:rowOff>
    </xdr:from>
    <xdr:to>
      <xdr:col>67</xdr:col>
      <xdr:colOff>101600</xdr:colOff>
      <xdr:row>59</xdr:row>
      <xdr:rowOff>96520</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2763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34290</xdr:rowOff>
    </xdr:from>
    <xdr:to>
      <xdr:col>71</xdr:col>
      <xdr:colOff>177800</xdr:colOff>
      <xdr:row>59</xdr:row>
      <xdr:rowOff>45720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flipV="1">
          <a:off x="12814300" y="101498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00000000-0008-0000-0E00-00002C020000}"/>
            </a:ext>
          </a:extLst>
        </xdr:cNvPr>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a:extLst>
            <a:ext uri="{FF2B5EF4-FFF2-40B4-BE49-F238E27FC236}">
              <a16:creationId xmlns:a16="http://schemas.microsoft.com/office/drawing/2014/main" id="{00000000-0008-0000-0E00-00002D020000}"/>
            </a:ext>
          </a:extLst>
        </xdr:cNvPr>
        <xdr:cNvSpPr txBox="1"/>
      </xdr:nvSpPr>
      <xdr:spPr>
        <a:xfrm>
          <a:off x="14389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a:extLst>
            <a:ext uri="{FF2B5EF4-FFF2-40B4-BE49-F238E27FC236}">
              <a16:creationId xmlns:a16="http://schemas.microsoft.com/office/drawing/2014/main" id="{00000000-0008-0000-0E00-00002E020000}"/>
            </a:ext>
          </a:extLst>
        </xdr:cNvPr>
        <xdr:cNvSpPr txBox="1"/>
      </xdr:nvSpPr>
      <xdr:spPr>
        <a:xfrm>
          <a:off x="13500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a:extLst>
            <a:ext uri="{FF2B5EF4-FFF2-40B4-BE49-F238E27FC236}">
              <a16:creationId xmlns:a16="http://schemas.microsoft.com/office/drawing/2014/main" id="{00000000-0008-0000-0E00-00002F020000}"/>
            </a:ext>
          </a:extLst>
        </xdr:cNvPr>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7637</xdr:rowOff>
    </xdr:from>
    <xdr:ext cx="405111" cy="259045"/>
    <xdr:sp macro="" textlink="">
      <xdr:nvSpPr>
        <xdr:cNvPr id="560" name="n_1mainValue【学校施設】&#10;有形固定資産減価償却率">
          <a:extLst>
            <a:ext uri="{FF2B5EF4-FFF2-40B4-BE49-F238E27FC236}">
              <a16:creationId xmlns:a16="http://schemas.microsoft.com/office/drawing/2014/main" id="{00000000-0008-0000-0E00-000030020000}"/>
            </a:ext>
          </a:extLst>
        </xdr:cNvPr>
        <xdr:cNvSpPr txBox="1"/>
      </xdr:nvSpPr>
      <xdr:spPr>
        <a:xfrm>
          <a:off x="152660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140987</xdr:rowOff>
    </xdr:from>
    <xdr:ext cx="405111" cy="259045"/>
    <xdr:sp macro="" textlink="">
      <xdr:nvSpPr>
        <xdr:cNvPr id="561" name="n_2mainValue【学校施設】&#10;有形固定資産減価償却率">
          <a:extLst>
            <a:ext uri="{FF2B5EF4-FFF2-40B4-BE49-F238E27FC236}">
              <a16:creationId xmlns:a16="http://schemas.microsoft.com/office/drawing/2014/main" id="{00000000-0008-0000-0E00-000031020000}"/>
            </a:ext>
          </a:extLst>
        </xdr:cNvPr>
        <xdr:cNvSpPr txBox="1"/>
      </xdr:nvSpPr>
      <xdr:spPr>
        <a:xfrm>
          <a:off x="14389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76217</xdr:rowOff>
    </xdr:from>
    <xdr:ext cx="405111" cy="259045"/>
    <xdr:sp macro="" textlink="">
      <xdr:nvSpPr>
        <xdr:cNvPr id="562" name="n_3mainValue【学校施設】&#10;有形固定資産減価償却率">
          <a:extLst>
            <a:ext uri="{FF2B5EF4-FFF2-40B4-BE49-F238E27FC236}">
              <a16:creationId xmlns:a16="http://schemas.microsoft.com/office/drawing/2014/main" id="{00000000-0008-0000-0E00-000032020000}"/>
            </a:ext>
          </a:extLst>
        </xdr:cNvPr>
        <xdr:cNvSpPr txBox="1"/>
      </xdr:nvSpPr>
      <xdr:spPr>
        <a:xfrm>
          <a:off x="13500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87647</xdr:rowOff>
    </xdr:from>
    <xdr:ext cx="405111" cy="259045"/>
    <xdr:sp macro="" textlink="">
      <xdr:nvSpPr>
        <xdr:cNvPr id="563" name="n_4mainValue【学校施設】&#10;有形固定資産減価償却率">
          <a:extLst>
            <a:ext uri="{FF2B5EF4-FFF2-40B4-BE49-F238E27FC236}">
              <a16:creationId xmlns:a16="http://schemas.microsoft.com/office/drawing/2014/main" id="{00000000-0008-0000-0E00-000033020000}"/>
            </a:ext>
          </a:extLst>
        </xdr:cNvPr>
        <xdr:cNvSpPr txBox="1"/>
      </xdr:nvSpPr>
      <xdr:spPr>
        <a:xfrm>
          <a:off x="12611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E00-00004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E00-000049020000}"/>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00000000-0008-0000-0E00-00004B020000}"/>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E00-00004D020000}"/>
            </a:ext>
          </a:extLst>
        </xdr:cNvPr>
        <xdr:cNvSpPr txBox="1"/>
      </xdr:nvSpPr>
      <xdr:spPr>
        <a:xfrm>
          <a:off x="22199600" y="1025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18923</xdr:rowOff>
    </xdr:from>
    <xdr:to>
      <xdr:col>116</xdr:col>
      <xdr:colOff>114300</xdr:colOff>
      <xdr:row>61</xdr:row>
      <xdr:rowOff>120523</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22110700" y="1047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168800</xdr:rowOff>
    </xdr:from>
    <xdr:ext cx="469744" cy="259045"/>
    <xdr:sp macro="" textlink="">
      <xdr:nvSpPr>
        <xdr:cNvPr id="601" name="【学校施設】&#10;一人当たり面積該当値テキスト">
          <a:extLst>
            <a:ext uri="{FF2B5EF4-FFF2-40B4-BE49-F238E27FC236}">
              <a16:creationId xmlns:a16="http://schemas.microsoft.com/office/drawing/2014/main" id="{00000000-0008-0000-0E00-000059020000}"/>
            </a:ext>
          </a:extLst>
        </xdr:cNvPr>
        <xdr:cNvSpPr txBox="1"/>
      </xdr:nvSpPr>
      <xdr:spPr>
        <a:xfrm>
          <a:off x="22199600" y="1045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22923</xdr:rowOff>
    </xdr:from>
    <xdr:to>
      <xdr:col>112</xdr:col>
      <xdr:colOff>38100</xdr:colOff>
      <xdr:row>61</xdr:row>
      <xdr:rowOff>124523</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21272500" y="1048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69723</xdr:rowOff>
    </xdr:from>
    <xdr:to>
      <xdr:col>116</xdr:col>
      <xdr:colOff>63500</xdr:colOff>
      <xdr:row>61</xdr:row>
      <xdr:rowOff>73723</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flipV="1">
          <a:off x="21323300" y="10528173"/>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30353</xdr:rowOff>
    </xdr:from>
    <xdr:to>
      <xdr:col>107</xdr:col>
      <xdr:colOff>101600</xdr:colOff>
      <xdr:row>61</xdr:row>
      <xdr:rowOff>131953</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0383500" y="1048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73723</xdr:rowOff>
    </xdr:from>
    <xdr:to>
      <xdr:col>111</xdr:col>
      <xdr:colOff>177800</xdr:colOff>
      <xdr:row>61</xdr:row>
      <xdr:rowOff>81153</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flipV="1">
          <a:off x="20434300" y="10532173"/>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36640</xdr:rowOff>
    </xdr:from>
    <xdr:to>
      <xdr:col>102</xdr:col>
      <xdr:colOff>165100</xdr:colOff>
      <xdr:row>61</xdr:row>
      <xdr:rowOff>138240</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19494500" y="104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81153</xdr:rowOff>
    </xdr:from>
    <xdr:to>
      <xdr:col>107</xdr:col>
      <xdr:colOff>50800</xdr:colOff>
      <xdr:row>61</xdr:row>
      <xdr:rowOff>87440</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19545300" y="10539603"/>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36640</xdr:rowOff>
    </xdr:from>
    <xdr:to>
      <xdr:col>98</xdr:col>
      <xdr:colOff>38100</xdr:colOff>
      <xdr:row>61</xdr:row>
      <xdr:rowOff>138240</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8605500" y="104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87440</xdr:rowOff>
    </xdr:from>
    <xdr:to>
      <xdr:col>102</xdr:col>
      <xdr:colOff>114300</xdr:colOff>
      <xdr:row>61</xdr:row>
      <xdr:rowOff>87440</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18656300" y="10545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10" name="n_1aveValue【学校施設】&#10;一人当たり面積">
          <a:extLst>
            <a:ext uri="{FF2B5EF4-FFF2-40B4-BE49-F238E27FC236}">
              <a16:creationId xmlns:a16="http://schemas.microsoft.com/office/drawing/2014/main" id="{00000000-0008-0000-0E00-000062020000}"/>
            </a:ext>
          </a:extLst>
        </xdr:cNvPr>
        <xdr:cNvSpPr txBox="1"/>
      </xdr:nvSpPr>
      <xdr:spPr>
        <a:xfrm>
          <a:off x="210757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611" name="n_2aveValue【学校施設】&#10;一人当たり面積">
          <a:extLst>
            <a:ext uri="{FF2B5EF4-FFF2-40B4-BE49-F238E27FC236}">
              <a16:creationId xmlns:a16="http://schemas.microsoft.com/office/drawing/2014/main" id="{00000000-0008-0000-0E00-000063020000}"/>
            </a:ext>
          </a:extLst>
        </xdr:cNvPr>
        <xdr:cNvSpPr txBox="1"/>
      </xdr:nvSpPr>
      <xdr:spPr>
        <a:xfrm>
          <a:off x="20199427" y="101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612" name="n_3aveValue【学校施設】&#10;一人当たり面積">
          <a:extLst>
            <a:ext uri="{FF2B5EF4-FFF2-40B4-BE49-F238E27FC236}">
              <a16:creationId xmlns:a16="http://schemas.microsoft.com/office/drawing/2014/main" id="{00000000-0008-0000-0E00-000064020000}"/>
            </a:ext>
          </a:extLst>
        </xdr:cNvPr>
        <xdr:cNvSpPr txBox="1"/>
      </xdr:nvSpPr>
      <xdr:spPr>
        <a:xfrm>
          <a:off x="19310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613" name="n_4aveValue【学校施設】&#10;一人当たり面積">
          <a:extLst>
            <a:ext uri="{FF2B5EF4-FFF2-40B4-BE49-F238E27FC236}">
              <a16:creationId xmlns:a16="http://schemas.microsoft.com/office/drawing/2014/main" id="{00000000-0008-0000-0E00-000065020000}"/>
            </a:ext>
          </a:extLst>
        </xdr:cNvPr>
        <xdr:cNvSpPr txBox="1"/>
      </xdr:nvSpPr>
      <xdr:spPr>
        <a:xfrm>
          <a:off x="18421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115650</xdr:rowOff>
    </xdr:from>
    <xdr:ext cx="469744" cy="259045"/>
    <xdr:sp macro="" textlink="">
      <xdr:nvSpPr>
        <xdr:cNvPr id="614" name="n_1mainValue【学校施設】&#10;一人当たり面積">
          <a:extLst>
            <a:ext uri="{FF2B5EF4-FFF2-40B4-BE49-F238E27FC236}">
              <a16:creationId xmlns:a16="http://schemas.microsoft.com/office/drawing/2014/main" id="{00000000-0008-0000-0E00-000066020000}"/>
            </a:ext>
          </a:extLst>
        </xdr:cNvPr>
        <xdr:cNvSpPr txBox="1"/>
      </xdr:nvSpPr>
      <xdr:spPr>
        <a:xfrm>
          <a:off x="21075727" y="105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123080</xdr:rowOff>
    </xdr:from>
    <xdr:ext cx="469744" cy="259045"/>
    <xdr:sp macro="" textlink="">
      <xdr:nvSpPr>
        <xdr:cNvPr id="615" name="n_2mainValue【学校施設】&#10;一人当たり面積">
          <a:extLst>
            <a:ext uri="{FF2B5EF4-FFF2-40B4-BE49-F238E27FC236}">
              <a16:creationId xmlns:a16="http://schemas.microsoft.com/office/drawing/2014/main" id="{00000000-0008-0000-0E00-000067020000}"/>
            </a:ext>
          </a:extLst>
        </xdr:cNvPr>
        <xdr:cNvSpPr txBox="1"/>
      </xdr:nvSpPr>
      <xdr:spPr>
        <a:xfrm>
          <a:off x="20199427" y="105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129367</xdr:rowOff>
    </xdr:from>
    <xdr:ext cx="469744" cy="259045"/>
    <xdr:sp macro="" textlink="">
      <xdr:nvSpPr>
        <xdr:cNvPr id="616" name="n_3mainValue【学校施設】&#10;一人当たり面積">
          <a:extLst>
            <a:ext uri="{FF2B5EF4-FFF2-40B4-BE49-F238E27FC236}">
              <a16:creationId xmlns:a16="http://schemas.microsoft.com/office/drawing/2014/main" id="{00000000-0008-0000-0E00-000068020000}"/>
            </a:ext>
          </a:extLst>
        </xdr:cNvPr>
        <xdr:cNvSpPr txBox="1"/>
      </xdr:nvSpPr>
      <xdr:spPr>
        <a:xfrm>
          <a:off x="19310427" y="105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129367</xdr:rowOff>
    </xdr:from>
    <xdr:ext cx="469744" cy="259045"/>
    <xdr:sp macro="" textlink="">
      <xdr:nvSpPr>
        <xdr:cNvPr id="617" name="n_4mainValue【学校施設】&#10;一人当たり面積">
          <a:extLst>
            <a:ext uri="{FF2B5EF4-FFF2-40B4-BE49-F238E27FC236}">
              <a16:creationId xmlns:a16="http://schemas.microsoft.com/office/drawing/2014/main" id="{00000000-0008-0000-0E00-000069020000}"/>
            </a:ext>
          </a:extLst>
        </xdr:cNvPr>
        <xdr:cNvSpPr txBox="1"/>
      </xdr:nvSpPr>
      <xdr:spPr>
        <a:xfrm>
          <a:off x="18421427" y="105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00000000-0008-0000-0E00-00008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00000000-0008-0000-0E00-000083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00000000-0008-0000-0E00-000085020000}"/>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47" name="【児童館】&#10;有形固定資産減価償却率平均値テキスト">
          <a:extLst>
            <a:ext uri="{FF2B5EF4-FFF2-40B4-BE49-F238E27FC236}">
              <a16:creationId xmlns:a16="http://schemas.microsoft.com/office/drawing/2014/main" id="{00000000-0008-0000-0E00-000087020000}"/>
            </a:ext>
          </a:extLst>
        </xdr:cNvPr>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00000000-0008-0000-0E00-00008A020000}"/>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160655</xdr:rowOff>
    </xdr:from>
    <xdr:to>
      <xdr:col>85</xdr:col>
      <xdr:colOff>177800</xdr:colOff>
      <xdr:row>80</xdr:row>
      <xdr:rowOff>90805</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62687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12082</xdr:rowOff>
    </xdr:from>
    <xdr:ext cx="405111" cy="259045"/>
    <xdr:sp macro="" textlink="">
      <xdr:nvSpPr>
        <xdr:cNvPr id="659" name="【児童館】&#10;有形固定資産減価償却率該当値テキスト">
          <a:extLst>
            <a:ext uri="{FF2B5EF4-FFF2-40B4-BE49-F238E27FC236}">
              <a16:creationId xmlns:a16="http://schemas.microsoft.com/office/drawing/2014/main" id="{00000000-0008-0000-0E00-000093020000}"/>
            </a:ext>
          </a:extLst>
        </xdr:cNvPr>
        <xdr:cNvSpPr txBox="1"/>
      </xdr:nvSpPr>
      <xdr:spPr>
        <a:xfrm>
          <a:off x="16357600"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113030</xdr:rowOff>
    </xdr:from>
    <xdr:to>
      <xdr:col>81</xdr:col>
      <xdr:colOff>101600</xdr:colOff>
      <xdr:row>80</xdr:row>
      <xdr:rowOff>43180</xdr:rowOff>
    </xdr:to>
    <xdr:sp macro="" textlink="">
      <xdr:nvSpPr>
        <xdr:cNvPr id="660" name="楕円 659">
          <a:extLst>
            <a:ext uri="{FF2B5EF4-FFF2-40B4-BE49-F238E27FC236}">
              <a16:creationId xmlns:a16="http://schemas.microsoft.com/office/drawing/2014/main" id="{00000000-0008-0000-0E00-000094020000}"/>
            </a:ext>
          </a:extLst>
        </xdr:cNvPr>
        <xdr:cNvSpPr/>
      </xdr:nvSpPr>
      <xdr:spPr>
        <a:xfrm>
          <a:off x="15430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163830</xdr:rowOff>
    </xdr:from>
    <xdr:to>
      <xdr:col>85</xdr:col>
      <xdr:colOff>127000</xdr:colOff>
      <xdr:row>80</xdr:row>
      <xdr:rowOff>40005</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5481300" y="1370838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63500</xdr:rowOff>
    </xdr:from>
    <xdr:to>
      <xdr:col>76</xdr:col>
      <xdr:colOff>165100</xdr:colOff>
      <xdr:row>79</xdr:row>
      <xdr:rowOff>165100</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45415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114300</xdr:rowOff>
    </xdr:from>
    <xdr:to>
      <xdr:col>81</xdr:col>
      <xdr:colOff>50800</xdr:colOff>
      <xdr:row>79</xdr:row>
      <xdr:rowOff>163830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4592300" y="136588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15875</xdr:rowOff>
    </xdr:from>
    <xdr:to>
      <xdr:col>72</xdr:col>
      <xdr:colOff>38100</xdr:colOff>
      <xdr:row>79</xdr:row>
      <xdr:rowOff>117475</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36525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66675</xdr:rowOff>
    </xdr:from>
    <xdr:to>
      <xdr:col>76</xdr:col>
      <xdr:colOff>114300</xdr:colOff>
      <xdr:row>79</xdr:row>
      <xdr:rowOff>114300</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3703300" y="136112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139700</xdr:rowOff>
    </xdr:from>
    <xdr:to>
      <xdr:col>67</xdr:col>
      <xdr:colOff>101600</xdr:colOff>
      <xdr:row>79</xdr:row>
      <xdr:rowOff>69850</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2763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19050</xdr:rowOff>
    </xdr:from>
    <xdr:to>
      <xdr:col>71</xdr:col>
      <xdr:colOff>177800</xdr:colOff>
      <xdr:row>79</xdr:row>
      <xdr:rowOff>66675</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2814300" y="135636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110507</xdr:rowOff>
    </xdr:from>
    <xdr:ext cx="405111" cy="259045"/>
    <xdr:sp macro="" textlink="">
      <xdr:nvSpPr>
        <xdr:cNvPr id="668" name="n_1aveValue【児童館】&#10;有形固定資産減価償却率">
          <a:extLst>
            <a:ext uri="{FF2B5EF4-FFF2-40B4-BE49-F238E27FC236}">
              <a16:creationId xmlns:a16="http://schemas.microsoft.com/office/drawing/2014/main" id="{00000000-0008-0000-0E00-00009C020000}"/>
            </a:ext>
          </a:extLst>
        </xdr:cNvPr>
        <xdr:cNvSpPr txBox="1"/>
      </xdr:nvSpPr>
      <xdr:spPr>
        <a:xfrm>
          <a:off x="15266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669" name="n_2aveValue【児童館】&#10;有形固定資産減価償却率">
          <a:extLst>
            <a:ext uri="{FF2B5EF4-FFF2-40B4-BE49-F238E27FC236}">
              <a16:creationId xmlns:a16="http://schemas.microsoft.com/office/drawing/2014/main" id="{00000000-0008-0000-0E00-00009D020000}"/>
            </a:ext>
          </a:extLst>
        </xdr:cNvPr>
        <xdr:cNvSpPr txBox="1"/>
      </xdr:nvSpPr>
      <xdr:spPr>
        <a:xfrm>
          <a:off x="14389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670" name="n_3aveValue【児童館】&#10;有形固定資産減価償却率">
          <a:extLst>
            <a:ext uri="{FF2B5EF4-FFF2-40B4-BE49-F238E27FC236}">
              <a16:creationId xmlns:a16="http://schemas.microsoft.com/office/drawing/2014/main" id="{00000000-0008-0000-0E00-00009E020000}"/>
            </a:ext>
          </a:extLst>
        </xdr:cNvPr>
        <xdr:cNvSpPr txBox="1"/>
      </xdr:nvSpPr>
      <xdr:spPr>
        <a:xfrm>
          <a:off x="13500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158132</xdr:rowOff>
    </xdr:from>
    <xdr:ext cx="405111" cy="259045"/>
    <xdr:sp macro="" textlink="">
      <xdr:nvSpPr>
        <xdr:cNvPr id="671" name="n_4aveValue【児童館】&#10;有形固定資産減価償却率">
          <a:extLst>
            <a:ext uri="{FF2B5EF4-FFF2-40B4-BE49-F238E27FC236}">
              <a16:creationId xmlns:a16="http://schemas.microsoft.com/office/drawing/2014/main" id="{00000000-0008-0000-0E00-00009F020000}"/>
            </a:ext>
          </a:extLst>
        </xdr:cNvPr>
        <xdr:cNvSpPr txBox="1"/>
      </xdr:nvSpPr>
      <xdr:spPr>
        <a:xfrm>
          <a:off x="12611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59707</xdr:rowOff>
    </xdr:from>
    <xdr:ext cx="405111" cy="259045"/>
    <xdr:sp macro="" textlink="">
      <xdr:nvSpPr>
        <xdr:cNvPr id="672" name="n_1mainValue【児童館】&#10;有形固定資産減価償却率">
          <a:extLst>
            <a:ext uri="{FF2B5EF4-FFF2-40B4-BE49-F238E27FC236}">
              <a16:creationId xmlns:a16="http://schemas.microsoft.com/office/drawing/2014/main" id="{00000000-0008-0000-0E00-0000A0020000}"/>
            </a:ext>
          </a:extLst>
        </xdr:cNvPr>
        <xdr:cNvSpPr txBox="1"/>
      </xdr:nvSpPr>
      <xdr:spPr>
        <a:xfrm>
          <a:off x="152660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10177</xdr:rowOff>
    </xdr:from>
    <xdr:ext cx="405111" cy="259045"/>
    <xdr:sp macro="" textlink="">
      <xdr:nvSpPr>
        <xdr:cNvPr id="673" name="n_2mainValue【児童館】&#10;有形固定資産減価償却率">
          <a:extLst>
            <a:ext uri="{FF2B5EF4-FFF2-40B4-BE49-F238E27FC236}">
              <a16:creationId xmlns:a16="http://schemas.microsoft.com/office/drawing/2014/main" id="{00000000-0008-0000-0E00-0000A1020000}"/>
            </a:ext>
          </a:extLst>
        </xdr:cNvPr>
        <xdr:cNvSpPr txBox="1"/>
      </xdr:nvSpPr>
      <xdr:spPr>
        <a:xfrm>
          <a:off x="14389744"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134002</xdr:rowOff>
    </xdr:from>
    <xdr:ext cx="405111" cy="259045"/>
    <xdr:sp macro="" textlink="">
      <xdr:nvSpPr>
        <xdr:cNvPr id="674" name="n_3mainValue【児童館】&#10;有形固定資産減価償却率">
          <a:extLst>
            <a:ext uri="{FF2B5EF4-FFF2-40B4-BE49-F238E27FC236}">
              <a16:creationId xmlns:a16="http://schemas.microsoft.com/office/drawing/2014/main" id="{00000000-0008-0000-0E00-0000A2020000}"/>
            </a:ext>
          </a:extLst>
        </xdr:cNvPr>
        <xdr:cNvSpPr txBox="1"/>
      </xdr:nvSpPr>
      <xdr:spPr>
        <a:xfrm>
          <a:off x="13500744" y="1333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86377</xdr:rowOff>
    </xdr:from>
    <xdr:ext cx="405111" cy="259045"/>
    <xdr:sp macro="" textlink="">
      <xdr:nvSpPr>
        <xdr:cNvPr id="675" name="n_4mainValue【児童館】&#10;有形固定資産減価償却率">
          <a:extLst>
            <a:ext uri="{FF2B5EF4-FFF2-40B4-BE49-F238E27FC236}">
              <a16:creationId xmlns:a16="http://schemas.microsoft.com/office/drawing/2014/main" id="{00000000-0008-0000-0E00-0000A3020000}"/>
            </a:ext>
          </a:extLst>
        </xdr:cNvPr>
        <xdr:cNvSpPr txBox="1"/>
      </xdr:nvSpPr>
      <xdr:spPr>
        <a:xfrm>
          <a:off x="12611744"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00000000-0008-0000-0E00-0000B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00000000-0008-0000-0E00-0000BE020000}"/>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00000000-0008-0000-0E00-0000C0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6" name="【児童館】&#10;一人当たり面積平均値テキスト">
          <a:extLst>
            <a:ext uri="{FF2B5EF4-FFF2-40B4-BE49-F238E27FC236}">
              <a16:creationId xmlns:a16="http://schemas.microsoft.com/office/drawing/2014/main" id="{00000000-0008-0000-0E00-0000C2020000}"/>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60779</xdr:rowOff>
    </xdr:from>
    <xdr:to>
      <xdr:col>116</xdr:col>
      <xdr:colOff>114300</xdr:colOff>
      <xdr:row>85</xdr:row>
      <xdr:rowOff>162379</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221107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39206</xdr:rowOff>
    </xdr:from>
    <xdr:ext cx="469744" cy="259045"/>
    <xdr:sp macro="" textlink="">
      <xdr:nvSpPr>
        <xdr:cNvPr id="718" name="【児童館】&#10;一人当たり面積該当値テキスト">
          <a:extLst>
            <a:ext uri="{FF2B5EF4-FFF2-40B4-BE49-F238E27FC236}">
              <a16:creationId xmlns:a16="http://schemas.microsoft.com/office/drawing/2014/main" id="{00000000-0008-0000-0E00-0000CE020000}"/>
            </a:ext>
          </a:extLst>
        </xdr:cNvPr>
        <xdr:cNvSpPr txBox="1"/>
      </xdr:nvSpPr>
      <xdr:spPr>
        <a:xfrm>
          <a:off x="22199600"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60779</xdr:rowOff>
    </xdr:from>
    <xdr:to>
      <xdr:col>112</xdr:col>
      <xdr:colOff>38100</xdr:colOff>
      <xdr:row>85</xdr:row>
      <xdr:rowOff>162379</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21272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111579</xdr:rowOff>
    </xdr:from>
    <xdr:to>
      <xdr:col>116</xdr:col>
      <xdr:colOff>63500</xdr:colOff>
      <xdr:row>85</xdr:row>
      <xdr:rowOff>111579</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21323300" y="14684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60779</xdr:rowOff>
    </xdr:from>
    <xdr:to>
      <xdr:col>107</xdr:col>
      <xdr:colOff>101600</xdr:colOff>
      <xdr:row>85</xdr:row>
      <xdr:rowOff>162379</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20383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111579</xdr:rowOff>
    </xdr:from>
    <xdr:to>
      <xdr:col>111</xdr:col>
      <xdr:colOff>177800</xdr:colOff>
      <xdr:row>85</xdr:row>
      <xdr:rowOff>111579</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20434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60779</xdr:rowOff>
    </xdr:from>
    <xdr:to>
      <xdr:col>102</xdr:col>
      <xdr:colOff>165100</xdr:colOff>
      <xdr:row>85</xdr:row>
      <xdr:rowOff>162379</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19494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111579</xdr:rowOff>
    </xdr:from>
    <xdr:to>
      <xdr:col>107</xdr:col>
      <xdr:colOff>50800</xdr:colOff>
      <xdr:row>85</xdr:row>
      <xdr:rowOff>111579</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19545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60779</xdr:rowOff>
    </xdr:from>
    <xdr:to>
      <xdr:col>98</xdr:col>
      <xdr:colOff>38100</xdr:colOff>
      <xdr:row>85</xdr:row>
      <xdr:rowOff>162379</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18605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111579</xdr:rowOff>
    </xdr:from>
    <xdr:to>
      <xdr:col>102</xdr:col>
      <xdr:colOff>114300</xdr:colOff>
      <xdr:row>85</xdr:row>
      <xdr:rowOff>111579</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8656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27" name="n_1aveValue【児童館】&#10;一人当たり面積">
          <a:extLst>
            <a:ext uri="{FF2B5EF4-FFF2-40B4-BE49-F238E27FC236}">
              <a16:creationId xmlns:a16="http://schemas.microsoft.com/office/drawing/2014/main" id="{00000000-0008-0000-0E00-0000D7020000}"/>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728" name="n_2aveValue【児童館】&#10;一人当たり面積">
          <a:extLst>
            <a:ext uri="{FF2B5EF4-FFF2-40B4-BE49-F238E27FC236}">
              <a16:creationId xmlns:a16="http://schemas.microsoft.com/office/drawing/2014/main" id="{00000000-0008-0000-0E00-0000D8020000}"/>
            </a:ext>
          </a:extLst>
        </xdr:cNvPr>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29" name="n_3aveValue【児童館】&#10;一人当たり面積">
          <a:extLst>
            <a:ext uri="{FF2B5EF4-FFF2-40B4-BE49-F238E27FC236}">
              <a16:creationId xmlns:a16="http://schemas.microsoft.com/office/drawing/2014/main" id="{00000000-0008-0000-0E00-0000D9020000}"/>
            </a:ext>
          </a:extLst>
        </xdr:cNvPr>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730" name="n_4aveValue【児童館】&#10;一人当たり面積">
          <a:extLst>
            <a:ext uri="{FF2B5EF4-FFF2-40B4-BE49-F238E27FC236}">
              <a16:creationId xmlns:a16="http://schemas.microsoft.com/office/drawing/2014/main" id="{00000000-0008-0000-0E00-0000DA020000}"/>
            </a:ext>
          </a:extLst>
        </xdr:cNvPr>
        <xdr:cNvSpPr txBox="1"/>
      </xdr:nvSpPr>
      <xdr:spPr>
        <a:xfrm>
          <a:off x="18421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153506</xdr:rowOff>
    </xdr:from>
    <xdr:ext cx="469744" cy="259045"/>
    <xdr:sp macro="" textlink="">
      <xdr:nvSpPr>
        <xdr:cNvPr id="731" name="n_1mainValue【児童館】&#10;一人当たり面積">
          <a:extLst>
            <a:ext uri="{FF2B5EF4-FFF2-40B4-BE49-F238E27FC236}">
              <a16:creationId xmlns:a16="http://schemas.microsoft.com/office/drawing/2014/main" id="{00000000-0008-0000-0E00-0000DB020000}"/>
            </a:ext>
          </a:extLst>
        </xdr:cNvPr>
        <xdr:cNvSpPr txBox="1"/>
      </xdr:nvSpPr>
      <xdr:spPr>
        <a:xfrm>
          <a:off x="210757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153506</xdr:rowOff>
    </xdr:from>
    <xdr:ext cx="469744" cy="259045"/>
    <xdr:sp macro="" textlink="">
      <xdr:nvSpPr>
        <xdr:cNvPr id="732" name="n_2mainValue【児童館】&#10;一人当たり面積">
          <a:extLst>
            <a:ext uri="{FF2B5EF4-FFF2-40B4-BE49-F238E27FC236}">
              <a16:creationId xmlns:a16="http://schemas.microsoft.com/office/drawing/2014/main" id="{00000000-0008-0000-0E00-0000DC020000}"/>
            </a:ext>
          </a:extLst>
        </xdr:cNvPr>
        <xdr:cNvSpPr txBox="1"/>
      </xdr:nvSpPr>
      <xdr:spPr>
        <a:xfrm>
          <a:off x="20199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153506</xdr:rowOff>
    </xdr:from>
    <xdr:ext cx="469744" cy="259045"/>
    <xdr:sp macro="" textlink="">
      <xdr:nvSpPr>
        <xdr:cNvPr id="733" name="n_3mainValue【児童館】&#10;一人当たり面積">
          <a:extLst>
            <a:ext uri="{FF2B5EF4-FFF2-40B4-BE49-F238E27FC236}">
              <a16:creationId xmlns:a16="http://schemas.microsoft.com/office/drawing/2014/main" id="{00000000-0008-0000-0E00-0000DD020000}"/>
            </a:ext>
          </a:extLst>
        </xdr:cNvPr>
        <xdr:cNvSpPr txBox="1"/>
      </xdr:nvSpPr>
      <xdr:spPr>
        <a:xfrm>
          <a:off x="19310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153506</xdr:rowOff>
    </xdr:from>
    <xdr:ext cx="469744" cy="259045"/>
    <xdr:sp macro="" textlink="">
      <xdr:nvSpPr>
        <xdr:cNvPr id="734" name="n_4mainValue【児童館】&#10;一人当たり面積">
          <a:extLst>
            <a:ext uri="{FF2B5EF4-FFF2-40B4-BE49-F238E27FC236}">
              <a16:creationId xmlns:a16="http://schemas.microsoft.com/office/drawing/2014/main" id="{00000000-0008-0000-0E00-0000DE020000}"/>
            </a:ext>
          </a:extLst>
        </xdr:cNvPr>
        <xdr:cNvSpPr txBox="1"/>
      </xdr:nvSpPr>
      <xdr:spPr>
        <a:xfrm>
          <a:off x="18421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00000000-0008-0000-0E00-0000F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00000000-0008-0000-0E00-0000F8020000}"/>
            </a:ext>
          </a:extLst>
        </xdr:cNvPr>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00000000-0008-0000-0E00-0000FA020000}"/>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764" name="【公民館】&#10;有形固定資産減価償却率平均値テキスト">
          <a:extLst>
            <a:ext uri="{FF2B5EF4-FFF2-40B4-BE49-F238E27FC236}">
              <a16:creationId xmlns:a16="http://schemas.microsoft.com/office/drawing/2014/main" id="{00000000-0008-0000-0E00-0000FC020000}"/>
            </a:ext>
          </a:extLst>
        </xdr:cNvPr>
        <xdr:cNvSpPr txBox="1"/>
      </xdr:nvSpPr>
      <xdr:spPr>
        <a:xfrm>
          <a:off x="16357600" y="1789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86361</xdr:rowOff>
    </xdr:from>
    <xdr:to>
      <xdr:col>85</xdr:col>
      <xdr:colOff>177800</xdr:colOff>
      <xdr:row>103</xdr:row>
      <xdr:rowOff>16511</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162687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109238</xdr:rowOff>
    </xdr:from>
    <xdr:ext cx="405111" cy="259045"/>
    <xdr:sp macro="" textlink="">
      <xdr:nvSpPr>
        <xdr:cNvPr id="776" name="【公民館】&#10;有形固定資産減価償却率該当値テキスト">
          <a:extLst>
            <a:ext uri="{FF2B5EF4-FFF2-40B4-BE49-F238E27FC236}">
              <a16:creationId xmlns:a16="http://schemas.microsoft.com/office/drawing/2014/main" id="{00000000-0008-0000-0E00-000008030000}"/>
            </a:ext>
          </a:extLst>
        </xdr:cNvPr>
        <xdr:cNvSpPr txBox="1"/>
      </xdr:nvSpPr>
      <xdr:spPr>
        <a:xfrm>
          <a:off x="16357600"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44450</xdr:rowOff>
    </xdr:from>
    <xdr:to>
      <xdr:col>81</xdr:col>
      <xdr:colOff>101600</xdr:colOff>
      <xdr:row>102</xdr:row>
      <xdr:rowOff>146050</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54305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95250</xdr:rowOff>
    </xdr:from>
    <xdr:to>
      <xdr:col>85</xdr:col>
      <xdr:colOff>127000</xdr:colOff>
      <xdr:row>102</xdr:row>
      <xdr:rowOff>137161</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15481300" y="1758315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170180</xdr:rowOff>
    </xdr:from>
    <xdr:to>
      <xdr:col>76</xdr:col>
      <xdr:colOff>165100</xdr:colOff>
      <xdr:row>102</xdr:row>
      <xdr:rowOff>100330</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4541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49530</xdr:rowOff>
    </xdr:from>
    <xdr:to>
      <xdr:col>81</xdr:col>
      <xdr:colOff>50800</xdr:colOff>
      <xdr:row>102</xdr:row>
      <xdr:rowOff>95250</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4592300" y="175374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122555</xdr:rowOff>
    </xdr:from>
    <xdr:to>
      <xdr:col>72</xdr:col>
      <xdr:colOff>38100</xdr:colOff>
      <xdr:row>102</xdr:row>
      <xdr:rowOff>52705</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3652500" y="174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1905</xdr:rowOff>
    </xdr:from>
    <xdr:to>
      <xdr:col>76</xdr:col>
      <xdr:colOff>114300</xdr:colOff>
      <xdr:row>102</xdr:row>
      <xdr:rowOff>49530</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3703300" y="174898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164464</xdr:rowOff>
    </xdr:from>
    <xdr:to>
      <xdr:col>67</xdr:col>
      <xdr:colOff>101600</xdr:colOff>
      <xdr:row>102</xdr:row>
      <xdr:rowOff>94614</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27635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1905</xdr:rowOff>
    </xdr:from>
    <xdr:to>
      <xdr:col>71</xdr:col>
      <xdr:colOff>177800</xdr:colOff>
      <xdr:row>102</xdr:row>
      <xdr:rowOff>43814</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flipV="1">
          <a:off x="12814300" y="174898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785" name="n_1aveValue【公民館】&#10;有形固定資産減価償却率">
          <a:extLst>
            <a:ext uri="{FF2B5EF4-FFF2-40B4-BE49-F238E27FC236}">
              <a16:creationId xmlns:a16="http://schemas.microsoft.com/office/drawing/2014/main" id="{00000000-0008-0000-0E00-000011030000}"/>
            </a:ext>
          </a:extLst>
        </xdr:cNvPr>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786" name="n_2aveValue【公民館】&#10;有形固定資産減価償却率">
          <a:extLst>
            <a:ext uri="{FF2B5EF4-FFF2-40B4-BE49-F238E27FC236}">
              <a16:creationId xmlns:a16="http://schemas.microsoft.com/office/drawing/2014/main" id="{00000000-0008-0000-0E00-000012030000}"/>
            </a:ext>
          </a:extLst>
        </xdr:cNvPr>
        <xdr:cNvSpPr txBox="1"/>
      </xdr:nvSpPr>
      <xdr:spPr>
        <a:xfrm>
          <a:off x="14389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787" name="n_3aveValue【公民館】&#10;有形固定資産減価償却率">
          <a:extLst>
            <a:ext uri="{FF2B5EF4-FFF2-40B4-BE49-F238E27FC236}">
              <a16:creationId xmlns:a16="http://schemas.microsoft.com/office/drawing/2014/main" id="{00000000-0008-0000-0E00-000013030000}"/>
            </a:ext>
          </a:extLst>
        </xdr:cNvPr>
        <xdr:cNvSpPr txBox="1"/>
      </xdr:nvSpPr>
      <xdr:spPr>
        <a:xfrm>
          <a:off x="13500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88" name="n_4aveValue【公民館】&#10;有形固定資産減価償却率">
          <a:extLst>
            <a:ext uri="{FF2B5EF4-FFF2-40B4-BE49-F238E27FC236}">
              <a16:creationId xmlns:a16="http://schemas.microsoft.com/office/drawing/2014/main" id="{00000000-0008-0000-0E00-000014030000}"/>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162577</xdr:rowOff>
    </xdr:from>
    <xdr:ext cx="405111" cy="259045"/>
    <xdr:sp macro="" textlink="">
      <xdr:nvSpPr>
        <xdr:cNvPr id="789" name="n_1mainValue【公民館】&#10;有形固定資産減価償却率">
          <a:extLst>
            <a:ext uri="{FF2B5EF4-FFF2-40B4-BE49-F238E27FC236}">
              <a16:creationId xmlns:a16="http://schemas.microsoft.com/office/drawing/2014/main" id="{00000000-0008-0000-0E00-000015030000}"/>
            </a:ext>
          </a:extLst>
        </xdr:cNvPr>
        <xdr:cNvSpPr txBox="1"/>
      </xdr:nvSpPr>
      <xdr:spPr>
        <a:xfrm>
          <a:off x="1526604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116857</xdr:rowOff>
    </xdr:from>
    <xdr:ext cx="405111" cy="259045"/>
    <xdr:sp macro="" textlink="">
      <xdr:nvSpPr>
        <xdr:cNvPr id="790" name="n_2mainValue【公民館】&#10;有形固定資産減価償却率">
          <a:extLst>
            <a:ext uri="{FF2B5EF4-FFF2-40B4-BE49-F238E27FC236}">
              <a16:creationId xmlns:a16="http://schemas.microsoft.com/office/drawing/2014/main" id="{00000000-0008-0000-0E00-000016030000}"/>
            </a:ext>
          </a:extLst>
        </xdr:cNvPr>
        <xdr:cNvSpPr txBox="1"/>
      </xdr:nvSpPr>
      <xdr:spPr>
        <a:xfrm>
          <a:off x="14389744"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69232</xdr:rowOff>
    </xdr:from>
    <xdr:ext cx="405111" cy="259045"/>
    <xdr:sp macro="" textlink="">
      <xdr:nvSpPr>
        <xdr:cNvPr id="791" name="n_3mainValue【公民館】&#10;有形固定資産減価償却率">
          <a:extLst>
            <a:ext uri="{FF2B5EF4-FFF2-40B4-BE49-F238E27FC236}">
              <a16:creationId xmlns:a16="http://schemas.microsoft.com/office/drawing/2014/main" id="{00000000-0008-0000-0E00-000017030000}"/>
            </a:ext>
          </a:extLst>
        </xdr:cNvPr>
        <xdr:cNvSpPr txBox="1"/>
      </xdr:nvSpPr>
      <xdr:spPr>
        <a:xfrm>
          <a:off x="13500744" y="1721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111141</xdr:rowOff>
    </xdr:from>
    <xdr:ext cx="405111" cy="259045"/>
    <xdr:sp macro="" textlink="">
      <xdr:nvSpPr>
        <xdr:cNvPr id="792" name="n_4mainValue【公民館】&#10;有形固定資産減価償却率">
          <a:extLst>
            <a:ext uri="{FF2B5EF4-FFF2-40B4-BE49-F238E27FC236}">
              <a16:creationId xmlns:a16="http://schemas.microsoft.com/office/drawing/2014/main" id="{00000000-0008-0000-0E00-000018030000}"/>
            </a:ext>
          </a:extLst>
        </xdr:cNvPr>
        <xdr:cNvSpPr txBox="1"/>
      </xdr:nvSpPr>
      <xdr:spPr>
        <a:xfrm>
          <a:off x="12611744" y="172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00000000-0008-0000-0E00-00002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00000000-0008-0000-0E00-00002F030000}"/>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00000000-0008-0000-0E00-000031030000}"/>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819" name="【公民館】&#10;一人当たり面積平均値テキスト">
          <a:extLst>
            <a:ext uri="{FF2B5EF4-FFF2-40B4-BE49-F238E27FC236}">
              <a16:creationId xmlns:a16="http://schemas.microsoft.com/office/drawing/2014/main" id="{00000000-0008-0000-0E00-000033030000}"/>
            </a:ext>
          </a:extLst>
        </xdr:cNvPr>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155702</xdr:rowOff>
    </xdr:from>
    <xdr:to>
      <xdr:col>116</xdr:col>
      <xdr:colOff>114300</xdr:colOff>
      <xdr:row>108</xdr:row>
      <xdr:rowOff>85852</xdr:rowOff>
    </xdr:to>
    <xdr:sp macro="" textlink="">
      <xdr:nvSpPr>
        <xdr:cNvPr id="830" name="楕円 829">
          <a:extLst>
            <a:ext uri="{FF2B5EF4-FFF2-40B4-BE49-F238E27FC236}">
              <a16:creationId xmlns:a16="http://schemas.microsoft.com/office/drawing/2014/main" id="{00000000-0008-0000-0E00-00003E030000}"/>
            </a:ext>
          </a:extLst>
        </xdr:cNvPr>
        <xdr:cNvSpPr/>
      </xdr:nvSpPr>
      <xdr:spPr>
        <a:xfrm>
          <a:off x="221107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70629</xdr:rowOff>
    </xdr:from>
    <xdr:ext cx="469744" cy="259045"/>
    <xdr:sp macro="" textlink="">
      <xdr:nvSpPr>
        <xdr:cNvPr id="831" name="【公民館】&#10;一人当たり面積該当値テキスト">
          <a:extLst>
            <a:ext uri="{FF2B5EF4-FFF2-40B4-BE49-F238E27FC236}">
              <a16:creationId xmlns:a16="http://schemas.microsoft.com/office/drawing/2014/main" id="{00000000-0008-0000-0E00-00003F030000}"/>
            </a:ext>
          </a:extLst>
        </xdr:cNvPr>
        <xdr:cNvSpPr txBox="1"/>
      </xdr:nvSpPr>
      <xdr:spPr>
        <a:xfrm>
          <a:off x="22199600" y="1841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155702</xdr:rowOff>
    </xdr:from>
    <xdr:to>
      <xdr:col>112</xdr:col>
      <xdr:colOff>38100</xdr:colOff>
      <xdr:row>108</xdr:row>
      <xdr:rowOff>85852</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21272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35052</xdr:rowOff>
    </xdr:from>
    <xdr:to>
      <xdr:col>116</xdr:col>
      <xdr:colOff>63500</xdr:colOff>
      <xdr:row>108</xdr:row>
      <xdr:rowOff>35052</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a:off x="21323300" y="1855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155702</xdr:rowOff>
    </xdr:from>
    <xdr:to>
      <xdr:col>107</xdr:col>
      <xdr:colOff>101600</xdr:colOff>
      <xdr:row>108</xdr:row>
      <xdr:rowOff>85852</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20383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35052</xdr:rowOff>
    </xdr:from>
    <xdr:to>
      <xdr:col>111</xdr:col>
      <xdr:colOff>177800</xdr:colOff>
      <xdr:row>108</xdr:row>
      <xdr:rowOff>35052</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a:off x="20434300" y="1855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19494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35052</xdr:rowOff>
    </xdr:from>
    <xdr:to>
      <xdr:col>107</xdr:col>
      <xdr:colOff>50800</xdr:colOff>
      <xdr:row>108</xdr:row>
      <xdr:rowOff>35052</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a:off x="19545300" y="1855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18605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35052</xdr:rowOff>
    </xdr:from>
    <xdr:to>
      <xdr:col>102</xdr:col>
      <xdr:colOff>114300</xdr:colOff>
      <xdr:row>108</xdr:row>
      <xdr:rowOff>35052</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a:off x="18656300" y="1855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840" name="n_1aveValue【公民館】&#10;一人当たり面積">
          <a:extLst>
            <a:ext uri="{FF2B5EF4-FFF2-40B4-BE49-F238E27FC236}">
              <a16:creationId xmlns:a16="http://schemas.microsoft.com/office/drawing/2014/main" id="{00000000-0008-0000-0E00-000048030000}"/>
            </a:ext>
          </a:extLst>
        </xdr:cNvPr>
        <xdr:cNvSpPr txBox="1"/>
      </xdr:nvSpPr>
      <xdr:spPr>
        <a:xfrm>
          <a:off x="210757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841" name="n_2aveValue【公民館】&#10;一人当たり面積">
          <a:extLst>
            <a:ext uri="{FF2B5EF4-FFF2-40B4-BE49-F238E27FC236}">
              <a16:creationId xmlns:a16="http://schemas.microsoft.com/office/drawing/2014/main" id="{00000000-0008-0000-0E00-000049030000}"/>
            </a:ext>
          </a:extLst>
        </xdr:cNvPr>
        <xdr:cNvSpPr txBox="1"/>
      </xdr:nvSpPr>
      <xdr:spPr>
        <a:xfrm>
          <a:off x="201994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842" name="n_3aveValue【公民館】&#10;一人当たり面積">
          <a:extLst>
            <a:ext uri="{FF2B5EF4-FFF2-40B4-BE49-F238E27FC236}">
              <a16:creationId xmlns:a16="http://schemas.microsoft.com/office/drawing/2014/main" id="{00000000-0008-0000-0E00-00004A030000}"/>
            </a:ext>
          </a:extLst>
        </xdr:cNvPr>
        <xdr:cNvSpPr txBox="1"/>
      </xdr:nvSpPr>
      <xdr:spPr>
        <a:xfrm>
          <a:off x="193104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43" name="n_4aveValue【公民館】&#10;一人当たり面積">
          <a:extLst>
            <a:ext uri="{FF2B5EF4-FFF2-40B4-BE49-F238E27FC236}">
              <a16:creationId xmlns:a16="http://schemas.microsoft.com/office/drawing/2014/main" id="{00000000-0008-0000-0E00-00004B030000}"/>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76979</xdr:rowOff>
    </xdr:from>
    <xdr:ext cx="469744" cy="259045"/>
    <xdr:sp macro="" textlink="">
      <xdr:nvSpPr>
        <xdr:cNvPr id="844" name="n_1mainValue【公民館】&#10;一人当たり面積">
          <a:extLst>
            <a:ext uri="{FF2B5EF4-FFF2-40B4-BE49-F238E27FC236}">
              <a16:creationId xmlns:a16="http://schemas.microsoft.com/office/drawing/2014/main" id="{00000000-0008-0000-0E00-00004C030000}"/>
            </a:ext>
          </a:extLst>
        </xdr:cNvPr>
        <xdr:cNvSpPr txBox="1"/>
      </xdr:nvSpPr>
      <xdr:spPr>
        <a:xfrm>
          <a:off x="210757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76979</xdr:rowOff>
    </xdr:from>
    <xdr:ext cx="469744" cy="259045"/>
    <xdr:sp macro="" textlink="">
      <xdr:nvSpPr>
        <xdr:cNvPr id="845" name="n_2mainValue【公民館】&#10;一人当たり面積">
          <a:extLst>
            <a:ext uri="{FF2B5EF4-FFF2-40B4-BE49-F238E27FC236}">
              <a16:creationId xmlns:a16="http://schemas.microsoft.com/office/drawing/2014/main" id="{00000000-0008-0000-0E00-00004D030000}"/>
            </a:ext>
          </a:extLst>
        </xdr:cNvPr>
        <xdr:cNvSpPr txBox="1"/>
      </xdr:nvSpPr>
      <xdr:spPr>
        <a:xfrm>
          <a:off x="20199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76979</xdr:rowOff>
    </xdr:from>
    <xdr:ext cx="469744" cy="259045"/>
    <xdr:sp macro="" textlink="">
      <xdr:nvSpPr>
        <xdr:cNvPr id="846" name="n_3mainValue【公民館】&#10;一人当たり面積">
          <a:extLst>
            <a:ext uri="{FF2B5EF4-FFF2-40B4-BE49-F238E27FC236}">
              <a16:creationId xmlns:a16="http://schemas.microsoft.com/office/drawing/2014/main" id="{00000000-0008-0000-0E00-00004E030000}"/>
            </a:ext>
          </a:extLst>
        </xdr:cNvPr>
        <xdr:cNvSpPr txBox="1"/>
      </xdr:nvSpPr>
      <xdr:spPr>
        <a:xfrm>
          <a:off x="19310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847" name="n_4mainValue【公民館】&#10;一人当たり面積">
          <a:extLst>
            <a:ext uri="{FF2B5EF4-FFF2-40B4-BE49-F238E27FC236}">
              <a16:creationId xmlns:a16="http://schemas.microsoft.com/office/drawing/2014/main" id="{00000000-0008-0000-0E00-00004F030000}"/>
            </a:ext>
          </a:extLst>
        </xdr:cNvPr>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本市の公共建築物及びインフラ施設の多くは、市制施行の昭和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年までにかけて一斉に整備をしており、整備後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年以上が経過しているため、有形固定資産減価償却率が６割以上の施設類型が多いと考えられる。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有形固定資産減価償却率は、全国・愛知県・類似団体の平均と比較するとやや高めの傾向があり、全国的に見て、本市は施設の老朽化が進んでいる。特に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の有形固定資産減価償却率は、７割を超えているが、「知多市公営住宅等長寿命化計画」に基づき、計画的な修繕を確実に実施することで長寿命化を図る。同様に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も、７割を超えているが、「知多市学校施設の長寿命化計画」に基づき、長寿命化できるものは長寿命化し、適切に改修、建替えするとともに、教育環境の質的改善も考慮しながら、これに要するコストの縮減と平準化を図る。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の有形固定資産減価償却率も、７割を超えているが、「知多市保育所等再整備計画</a:t>
          </a:r>
          <a:r>
            <a:rPr kumimoji="1" lang="en-US" altLang="ja-JP" sz="1300">
              <a:latin typeface="ＭＳ Ｐゴシック" panose="020B0600070205080204" pitchFamily="50" charset="-128"/>
              <a:ea typeface="ＭＳ Ｐゴシック" panose="020B0600070205080204" pitchFamily="50" charset="-128"/>
            </a:rPr>
            <a:t>2020</a:t>
          </a:r>
          <a:r>
            <a:rPr kumimoji="1" lang="ja-JP" altLang="en-US" sz="1300">
              <a:latin typeface="ＭＳ Ｐゴシック" panose="020B0600070205080204" pitchFamily="50" charset="-128"/>
              <a:ea typeface="ＭＳ Ｐゴシック" panose="020B0600070205080204" pitchFamily="50" charset="-128"/>
            </a:rPr>
            <a:t>」に基づき、民間事業者の活用も含めた再整備を実施する。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の一人当たり延長、</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の一人当たり有形固定資産（償却資産）額、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の一人当たり面積は、類似団体と比較すると低いことがわかる。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の一人当たり面積は、類似団体と比較するとやや高いことがわかる。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83,610
81,314
45.90
32,453,308
31,151,282
1,239,213
18,381,714
14,264,822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54791</xdr:rowOff>
    </xdr:from>
    <xdr:to>
      <xdr:col>24</xdr:col>
      <xdr:colOff>114300</xdr:colOff>
      <xdr:row>40</xdr:row>
      <xdr:rowOff>156391</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33218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110309</xdr:rowOff>
    </xdr:from>
    <xdr:to>
      <xdr:col>20</xdr:col>
      <xdr:colOff>38100</xdr:colOff>
      <xdr:row>41</xdr:row>
      <xdr:rowOff>40459</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105591</xdr:rowOff>
    </xdr:from>
    <xdr:to>
      <xdr:col>24</xdr:col>
      <xdr:colOff>63500</xdr:colOff>
      <xdr:row>40</xdr:row>
      <xdr:rowOff>161109</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3797300" y="696359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103777</xdr:rowOff>
    </xdr:from>
    <xdr:to>
      <xdr:col>15</xdr:col>
      <xdr:colOff>101600</xdr:colOff>
      <xdr:row>41</xdr:row>
      <xdr:rowOff>33927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154577</xdr:rowOff>
    </xdr:from>
    <xdr:to>
      <xdr:col>19</xdr:col>
      <xdr:colOff>177800</xdr:colOff>
      <xdr:row>40</xdr:row>
      <xdr:rowOff>161109</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70125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80917</xdr:rowOff>
    </xdr:from>
    <xdr:to>
      <xdr:col>10</xdr:col>
      <xdr:colOff>165100</xdr:colOff>
      <xdr:row>41</xdr:row>
      <xdr:rowOff>11067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131717</xdr:rowOff>
    </xdr:from>
    <xdr:to>
      <xdr:col>15</xdr:col>
      <xdr:colOff>50800</xdr:colOff>
      <xdr:row>40</xdr:row>
      <xdr:rowOff>154577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98971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58057</xdr:rowOff>
    </xdr:from>
    <xdr:to>
      <xdr:col>6</xdr:col>
      <xdr:colOff>38100</xdr:colOff>
      <xdr:row>40</xdr:row>
      <xdr:rowOff>159657</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108857</xdr:rowOff>
    </xdr:from>
    <xdr:to>
      <xdr:col>10</xdr:col>
      <xdr:colOff>114300</xdr:colOff>
      <xdr:row>40</xdr:row>
      <xdr:rowOff>131717</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96685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31586</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25054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705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2194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150784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68834</xdr:rowOff>
    </xdr:from>
    <xdr:to>
      <xdr:col>55</xdr:col>
      <xdr:colOff>50800</xdr:colOff>
      <xdr:row>39</xdr:row>
      <xdr:rowOff>170434</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47261</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77978</xdr:rowOff>
    </xdr:from>
    <xdr:to>
      <xdr:col>50</xdr:col>
      <xdr:colOff>165100</xdr:colOff>
      <xdr:row>40</xdr:row>
      <xdr:rowOff>8128</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119634</xdr:rowOff>
    </xdr:from>
    <xdr:to>
      <xdr:col>55</xdr:col>
      <xdr:colOff>0</xdr:colOff>
      <xdr:row>39</xdr:row>
      <xdr:rowOff>128778</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8061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77978</xdr:rowOff>
    </xdr:from>
    <xdr:to>
      <xdr:col>46</xdr:col>
      <xdr:colOff>38100</xdr:colOff>
      <xdr:row>40</xdr:row>
      <xdr:rowOff>8128</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128778</xdr:rowOff>
    </xdr:from>
    <xdr:to>
      <xdr:col>50</xdr:col>
      <xdr:colOff>114300</xdr:colOff>
      <xdr:row>39</xdr:row>
      <xdr:rowOff>128778</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750300" y="6815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77978</xdr:rowOff>
    </xdr:from>
    <xdr:to>
      <xdr:col>41</xdr:col>
      <xdr:colOff>101600</xdr:colOff>
      <xdr:row>40</xdr:row>
      <xdr:rowOff>8128</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128778</xdr:rowOff>
    </xdr:from>
    <xdr:to>
      <xdr:col>45</xdr:col>
      <xdr:colOff>177800</xdr:colOff>
      <xdr:row>39</xdr:row>
      <xdr:rowOff>128778</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861300" y="6815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77978</xdr:rowOff>
    </xdr:from>
    <xdr:to>
      <xdr:col>36</xdr:col>
      <xdr:colOff>165100</xdr:colOff>
      <xdr:row>40</xdr:row>
      <xdr:rowOff>8128</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128778</xdr:rowOff>
    </xdr:from>
    <xdr:to>
      <xdr:col>41</xdr:col>
      <xdr:colOff>50800</xdr:colOff>
      <xdr:row>39</xdr:row>
      <xdr:rowOff>128778</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72300" y="6815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170705</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170705</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170705</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170705</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34925</xdr:rowOff>
    </xdr:from>
    <xdr:to>
      <xdr:col>24</xdr:col>
      <xdr:colOff>114300</xdr:colOff>
      <xdr:row>62</xdr:row>
      <xdr:rowOff>136525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13352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xdr:rowOff>
    </xdr:from>
    <xdr:to>
      <xdr:col>20</xdr:col>
      <xdr:colOff>38100</xdr:colOff>
      <xdr:row>62</xdr:row>
      <xdr:rowOff>107950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57150</xdr:rowOff>
    </xdr:from>
    <xdr:to>
      <xdr:col>24</xdr:col>
      <xdr:colOff>63500</xdr:colOff>
      <xdr:row>62</xdr:row>
      <xdr:rowOff>85725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6870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133985</xdr:rowOff>
    </xdr:from>
    <xdr:to>
      <xdr:col>15</xdr:col>
      <xdr:colOff>101600</xdr:colOff>
      <xdr:row>62</xdr:row>
      <xdr:rowOff>64135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13335</xdr:rowOff>
    </xdr:from>
    <xdr:to>
      <xdr:col>19</xdr:col>
      <xdr:colOff>177800</xdr:colOff>
      <xdr:row>62</xdr:row>
      <xdr:rowOff>57150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6432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92075</xdr:rowOff>
    </xdr:from>
    <xdr:to>
      <xdr:col>10</xdr:col>
      <xdr:colOff>165100</xdr:colOff>
      <xdr:row>62</xdr:row>
      <xdr:rowOff>22225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142875</xdr:rowOff>
    </xdr:from>
    <xdr:to>
      <xdr:col>15</xdr:col>
      <xdr:colOff>50800</xdr:colOff>
      <xdr:row>62</xdr:row>
      <xdr:rowOff>13335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6013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48260</xdr:rowOff>
    </xdr:from>
    <xdr:to>
      <xdr:col>6</xdr:col>
      <xdr:colOff>38100</xdr:colOff>
      <xdr:row>61</xdr:row>
      <xdr:rowOff>149860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99060</xdr:rowOff>
    </xdr:from>
    <xdr:to>
      <xdr:col>10</xdr:col>
      <xdr:colOff>114300</xdr:colOff>
      <xdr:row>61</xdr:row>
      <xdr:rowOff>142875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5575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99077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55262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13352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140987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132080</xdr:rowOff>
    </xdr:from>
    <xdr:to>
      <xdr:col>55</xdr:col>
      <xdr:colOff>50800</xdr:colOff>
      <xdr:row>63</xdr:row>
      <xdr:rowOff>62230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110507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111125</xdr:rowOff>
    </xdr:from>
    <xdr:to>
      <xdr:col>50</xdr:col>
      <xdr:colOff>165100</xdr:colOff>
      <xdr:row>63</xdr:row>
      <xdr:rowOff>41275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161925</xdr:rowOff>
    </xdr:from>
    <xdr:to>
      <xdr:col>55</xdr:col>
      <xdr:colOff>0</xdr:colOff>
      <xdr:row>63</xdr:row>
      <xdr:rowOff>11430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9639300" y="1079182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113030</xdr:rowOff>
    </xdr:from>
    <xdr:to>
      <xdr:col>46</xdr:col>
      <xdr:colOff>38100</xdr:colOff>
      <xdr:row>63</xdr:row>
      <xdr:rowOff>43180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161925</xdr:rowOff>
    </xdr:from>
    <xdr:to>
      <xdr:col>50</xdr:col>
      <xdr:colOff>114300</xdr:colOff>
      <xdr:row>62</xdr:row>
      <xdr:rowOff>163830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7918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74930</xdr:rowOff>
    </xdr:from>
    <xdr:to>
      <xdr:col>41</xdr:col>
      <xdr:colOff>101600</xdr:colOff>
      <xdr:row>63</xdr:row>
      <xdr:rowOff>5080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125730</xdr:rowOff>
    </xdr:from>
    <xdr:to>
      <xdr:col>45</xdr:col>
      <xdr:colOff>177800</xdr:colOff>
      <xdr:row>62</xdr:row>
      <xdr:rowOff>163830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861300" y="10755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74930</xdr:rowOff>
    </xdr:from>
    <xdr:to>
      <xdr:col>36</xdr:col>
      <xdr:colOff>165100</xdr:colOff>
      <xdr:row>63</xdr:row>
      <xdr:rowOff>5080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125730</xdr:rowOff>
    </xdr:from>
    <xdr:to>
      <xdr:col>41</xdr:col>
      <xdr:colOff>50800</xdr:colOff>
      <xdr:row>62</xdr:row>
      <xdr:rowOff>125730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972300" y="1075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32402</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83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34307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167657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167657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F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00000000-0008-0000-0F00-00001D010000}"/>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F00-00001F010000}"/>
            </a:ext>
          </a:extLst>
        </xdr:cNvPr>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F00-000021010000}"/>
            </a:ext>
          </a:extLst>
        </xdr:cNvPr>
        <xdr:cNvSpPr txBox="1"/>
      </xdr:nvSpPr>
      <xdr:spPr>
        <a:xfrm>
          <a:off x="4673600" y="13758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968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69596</xdr:rowOff>
    </xdr:from>
    <xdr:to>
      <xdr:col>24</xdr:col>
      <xdr:colOff>114300</xdr:colOff>
      <xdr:row>82</xdr:row>
      <xdr:rowOff>171196</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4584700" y="141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48023</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F00-00002D010000}"/>
            </a:ext>
          </a:extLst>
        </xdr:cNvPr>
        <xdr:cNvSpPr txBox="1"/>
      </xdr:nvSpPr>
      <xdr:spPr>
        <a:xfrm>
          <a:off x="4673600"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3302</xdr:rowOff>
    </xdr:from>
    <xdr:to>
      <xdr:col>20</xdr:col>
      <xdr:colOff>38100</xdr:colOff>
      <xdr:row>82</xdr:row>
      <xdr:rowOff>104902</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3746500" y="140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54102</xdr:rowOff>
    </xdr:from>
    <xdr:to>
      <xdr:col>24</xdr:col>
      <xdr:colOff>63500</xdr:colOff>
      <xdr:row>82</xdr:row>
      <xdr:rowOff>120396</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3797300" y="14113002"/>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7874</xdr:rowOff>
    </xdr:from>
    <xdr:to>
      <xdr:col>15</xdr:col>
      <xdr:colOff>101600</xdr:colOff>
      <xdr:row>82</xdr:row>
      <xdr:rowOff>109474</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2857500" y="140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54102</xdr:rowOff>
    </xdr:from>
    <xdr:to>
      <xdr:col>19</xdr:col>
      <xdr:colOff>177800</xdr:colOff>
      <xdr:row>82</xdr:row>
      <xdr:rowOff>58674</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2908300" y="141130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131318</xdr:rowOff>
    </xdr:from>
    <xdr:to>
      <xdr:col>10</xdr:col>
      <xdr:colOff>165100</xdr:colOff>
      <xdr:row>82</xdr:row>
      <xdr:rowOff>61468</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968500" y="1401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10668</xdr:rowOff>
    </xdr:from>
    <xdr:to>
      <xdr:col>15</xdr:col>
      <xdr:colOff>50800</xdr:colOff>
      <xdr:row>82</xdr:row>
      <xdr:rowOff>58674</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019300" y="1406956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81026</xdr:rowOff>
    </xdr:from>
    <xdr:to>
      <xdr:col>6</xdr:col>
      <xdr:colOff>38100</xdr:colOff>
      <xdr:row>82</xdr:row>
      <xdr:rowOff>11176</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0795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131826</xdr:rowOff>
    </xdr:from>
    <xdr:to>
      <xdr:col>10</xdr:col>
      <xdr:colOff>114300</xdr:colOff>
      <xdr:row>82</xdr:row>
      <xdr:rowOff>10668</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130300" y="140192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F00-000036010000}"/>
            </a:ext>
          </a:extLst>
        </xdr:cNvPr>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F00-000037010000}"/>
            </a:ext>
          </a:extLst>
        </xdr:cNvPr>
        <xdr:cNvSpPr txBox="1"/>
      </xdr:nvSpPr>
      <xdr:spPr>
        <a:xfrm>
          <a:off x="2705744" y="13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F00-000038010000}"/>
            </a:ext>
          </a:extLst>
        </xdr:cNvPr>
        <xdr:cNvSpPr txBox="1"/>
      </xdr:nvSpPr>
      <xdr:spPr>
        <a:xfrm>
          <a:off x="1816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F00-000039010000}"/>
            </a:ext>
          </a:extLst>
        </xdr:cNvPr>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96029</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F00-00003A010000}"/>
            </a:ext>
          </a:extLst>
        </xdr:cNvPr>
        <xdr:cNvSpPr txBox="1"/>
      </xdr:nvSpPr>
      <xdr:spPr>
        <a:xfrm>
          <a:off x="3582044" y="141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100601</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F00-00003B010000}"/>
            </a:ext>
          </a:extLst>
        </xdr:cNvPr>
        <xdr:cNvSpPr txBox="1"/>
      </xdr:nvSpPr>
      <xdr:spPr>
        <a:xfrm>
          <a:off x="2705744" y="1415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52595</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F00-00003C010000}"/>
            </a:ext>
          </a:extLst>
        </xdr:cNvPr>
        <xdr:cNvSpPr txBox="1"/>
      </xdr:nvSpPr>
      <xdr:spPr>
        <a:xfrm>
          <a:off x="1816744" y="1411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2303</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F00-00003D010000}"/>
            </a:ext>
          </a:extLst>
        </xdr:cNvPr>
        <xdr:cNvSpPr txBox="1"/>
      </xdr:nvSpPr>
      <xdr:spPr>
        <a:xfrm>
          <a:off x="927744" y="1406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158750</xdr:rowOff>
    </xdr:from>
    <xdr:to>
      <xdr:col>55</xdr:col>
      <xdr:colOff>50800</xdr:colOff>
      <xdr:row>85</xdr:row>
      <xdr:rowOff>88900</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137177</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158750</xdr:rowOff>
    </xdr:from>
    <xdr:to>
      <xdr:col>50</xdr:col>
      <xdr:colOff>165100</xdr:colOff>
      <xdr:row>85</xdr:row>
      <xdr:rowOff>88900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38100</xdr:rowOff>
    </xdr:from>
    <xdr:to>
      <xdr:col>55</xdr:col>
      <xdr:colOff>0</xdr:colOff>
      <xdr:row>85</xdr:row>
      <xdr:rowOff>38100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9639300" y="1461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162561</xdr:rowOff>
    </xdr:from>
    <xdr:to>
      <xdr:col>46</xdr:col>
      <xdr:colOff>38100</xdr:colOff>
      <xdr:row>85</xdr:row>
      <xdr:rowOff>92711</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38100</xdr:rowOff>
    </xdr:from>
    <xdr:to>
      <xdr:col>50</xdr:col>
      <xdr:colOff>114300</xdr:colOff>
      <xdr:row>85</xdr:row>
      <xdr:rowOff>41911</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8750300" y="146113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162561</xdr:rowOff>
    </xdr:from>
    <xdr:to>
      <xdr:col>41</xdr:col>
      <xdr:colOff>101600</xdr:colOff>
      <xdr:row>85</xdr:row>
      <xdr:rowOff>92711</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41911</xdr:rowOff>
    </xdr:from>
    <xdr:to>
      <xdr:col>45</xdr:col>
      <xdr:colOff>177800</xdr:colOff>
      <xdr:row>85</xdr:row>
      <xdr:rowOff>41911</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7861300" y="14615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162561</xdr:rowOff>
    </xdr:from>
    <xdr:to>
      <xdr:col>36</xdr:col>
      <xdr:colOff>165100</xdr:colOff>
      <xdr:row>85</xdr:row>
      <xdr:rowOff>92711</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41911</xdr:rowOff>
    </xdr:from>
    <xdr:to>
      <xdr:col>41</xdr:col>
      <xdr:colOff>50800</xdr:colOff>
      <xdr:row>85</xdr:row>
      <xdr:rowOff>41911</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6972300" y="14615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80027</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83838</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83838</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83838</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F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00000000-0008-0000-0F00-000090010000}"/>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00000000-0008-0000-0F00-000092010000}"/>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F00-000094010000}"/>
            </a:ext>
          </a:extLst>
        </xdr:cNvPr>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145414</xdr:rowOff>
    </xdr:from>
    <xdr:to>
      <xdr:col>24</xdr:col>
      <xdr:colOff>114300</xdr:colOff>
      <xdr:row>106</xdr:row>
      <xdr:rowOff>75564</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45847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123841</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F00-0000A0010000}"/>
            </a:ext>
          </a:extLst>
        </xdr:cNvPr>
        <xdr:cNvSpPr txBox="1"/>
      </xdr:nvSpPr>
      <xdr:spPr>
        <a:xfrm>
          <a:off x="4673600"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135889</xdr:rowOff>
    </xdr:from>
    <xdr:to>
      <xdr:col>20</xdr:col>
      <xdr:colOff>38100</xdr:colOff>
      <xdr:row>106</xdr:row>
      <xdr:rowOff>66039</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3746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15239</xdr:rowOff>
    </xdr:from>
    <xdr:to>
      <xdr:col>24</xdr:col>
      <xdr:colOff>63500</xdr:colOff>
      <xdr:row>106</xdr:row>
      <xdr:rowOff>24764</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3797300" y="1818893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105411</xdr:rowOff>
    </xdr:from>
    <xdr:to>
      <xdr:col>15</xdr:col>
      <xdr:colOff>101600</xdr:colOff>
      <xdr:row>106</xdr:row>
      <xdr:rowOff>35561</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2857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156211</xdr:rowOff>
    </xdr:from>
    <xdr:to>
      <xdr:col>19</xdr:col>
      <xdr:colOff>177800</xdr:colOff>
      <xdr:row>106</xdr:row>
      <xdr:rowOff>15239</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908300" y="181584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76836</xdr:rowOff>
    </xdr:from>
    <xdr:to>
      <xdr:col>10</xdr:col>
      <xdr:colOff>165100</xdr:colOff>
      <xdr:row>106</xdr:row>
      <xdr:rowOff>6986</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968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127636</xdr:rowOff>
    </xdr:from>
    <xdr:to>
      <xdr:col>15</xdr:col>
      <xdr:colOff>50800</xdr:colOff>
      <xdr:row>105</xdr:row>
      <xdr:rowOff>156211</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2019300" y="181298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13970</xdr:rowOff>
    </xdr:from>
    <xdr:to>
      <xdr:col>6</xdr:col>
      <xdr:colOff>38100</xdr:colOff>
      <xdr:row>105</xdr:row>
      <xdr:rowOff>115570</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079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64770</xdr:rowOff>
    </xdr:from>
    <xdr:to>
      <xdr:col>10</xdr:col>
      <xdr:colOff>114300</xdr:colOff>
      <xdr:row>105</xdr:row>
      <xdr:rowOff>127636</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130300" y="18067020"/>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F00-0000A9010000}"/>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F00-0000AA010000}"/>
            </a:ext>
          </a:extLst>
        </xdr:cNvPr>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F00-0000AB010000}"/>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F00-0000AC010000}"/>
            </a:ext>
          </a:extLst>
        </xdr:cNvPr>
        <xdr:cNvSpPr txBox="1"/>
      </xdr:nvSpPr>
      <xdr:spPr>
        <a:xfrm>
          <a:off x="927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57166</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823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26688</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169563</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106697</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00000000-0008-0000-0F00-0000C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00000000-0008-0000-0F00-0000C9010000}"/>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00000000-0008-0000-0F00-0000CB010000}"/>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1" name="【市民会館】&#10;一人当たり面積平均値テキスト">
          <a:extLst>
            <a:ext uri="{FF2B5EF4-FFF2-40B4-BE49-F238E27FC236}">
              <a16:creationId xmlns:a16="http://schemas.microsoft.com/office/drawing/2014/main" id="{00000000-0008-0000-0F00-0000CD010000}"/>
            </a:ext>
          </a:extLst>
        </xdr:cNvPr>
        <xdr:cNvSpPr txBox="1"/>
      </xdr:nvSpPr>
      <xdr:spPr>
        <a:xfrm>
          <a:off x="10515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17780</xdr:rowOff>
    </xdr:from>
    <xdr:to>
      <xdr:col>55</xdr:col>
      <xdr:colOff>50800</xdr:colOff>
      <xdr:row>103</xdr:row>
      <xdr:rowOff>119380</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104267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40657</xdr:rowOff>
    </xdr:from>
    <xdr:ext cx="469744" cy="259045"/>
    <xdr:sp macro="" textlink="">
      <xdr:nvSpPr>
        <xdr:cNvPr id="473" name="【市民会館】&#10;一人当たり面積該当値テキスト">
          <a:extLst>
            <a:ext uri="{FF2B5EF4-FFF2-40B4-BE49-F238E27FC236}">
              <a16:creationId xmlns:a16="http://schemas.microsoft.com/office/drawing/2014/main" id="{00000000-0008-0000-0F00-0000D9010000}"/>
            </a:ext>
          </a:extLst>
        </xdr:cNvPr>
        <xdr:cNvSpPr txBox="1"/>
      </xdr:nvSpPr>
      <xdr:spPr>
        <a:xfrm>
          <a:off x="10515600"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25400</xdr:rowOff>
    </xdr:from>
    <xdr:to>
      <xdr:col>50</xdr:col>
      <xdr:colOff>165100</xdr:colOff>
      <xdr:row>103</xdr:row>
      <xdr:rowOff>127000</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9588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68580</xdr:rowOff>
    </xdr:from>
    <xdr:to>
      <xdr:col>55</xdr:col>
      <xdr:colOff>0</xdr:colOff>
      <xdr:row>103</xdr:row>
      <xdr:rowOff>76200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9639300" y="177279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36830</xdr:rowOff>
    </xdr:from>
    <xdr:to>
      <xdr:col>46</xdr:col>
      <xdr:colOff>38100</xdr:colOff>
      <xdr:row>103</xdr:row>
      <xdr:rowOff>138430</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8699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76200</xdr:rowOff>
    </xdr:from>
    <xdr:to>
      <xdr:col>50</xdr:col>
      <xdr:colOff>114300</xdr:colOff>
      <xdr:row>103</xdr:row>
      <xdr:rowOff>87630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8750300" y="177355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40639</xdr:rowOff>
    </xdr:from>
    <xdr:to>
      <xdr:col>41</xdr:col>
      <xdr:colOff>101600</xdr:colOff>
      <xdr:row>103</xdr:row>
      <xdr:rowOff>142239</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7810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87630</xdr:rowOff>
    </xdr:from>
    <xdr:to>
      <xdr:col>45</xdr:col>
      <xdr:colOff>177800</xdr:colOff>
      <xdr:row>103</xdr:row>
      <xdr:rowOff>91439</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7861300" y="17746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143511</xdr:rowOff>
    </xdr:from>
    <xdr:to>
      <xdr:col>36</xdr:col>
      <xdr:colOff>165100</xdr:colOff>
      <xdr:row>104</xdr:row>
      <xdr:rowOff>73661</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6921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91439</xdr:rowOff>
    </xdr:from>
    <xdr:to>
      <xdr:col>41</xdr:col>
      <xdr:colOff>50800</xdr:colOff>
      <xdr:row>104</xdr:row>
      <xdr:rowOff>22861</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6972300" y="1775078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2" name="n_1aveValue【市民会館】&#10;一人当たり面積">
          <a:extLst>
            <a:ext uri="{FF2B5EF4-FFF2-40B4-BE49-F238E27FC236}">
              <a16:creationId xmlns:a16="http://schemas.microsoft.com/office/drawing/2014/main" id="{00000000-0008-0000-0F00-0000E2010000}"/>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3" name="n_2aveValue【市民会館】&#10;一人当たり面積">
          <a:extLst>
            <a:ext uri="{FF2B5EF4-FFF2-40B4-BE49-F238E27FC236}">
              <a16:creationId xmlns:a16="http://schemas.microsoft.com/office/drawing/2014/main" id="{00000000-0008-0000-0F00-0000E3010000}"/>
            </a:ext>
          </a:extLst>
        </xdr:cNvPr>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484" name="n_3aveValue【市民会館】&#10;一人当たり面積">
          <a:extLst>
            <a:ext uri="{FF2B5EF4-FFF2-40B4-BE49-F238E27FC236}">
              <a16:creationId xmlns:a16="http://schemas.microsoft.com/office/drawing/2014/main" id="{00000000-0008-0000-0F00-0000E4010000}"/>
            </a:ext>
          </a:extLst>
        </xdr:cNvPr>
        <xdr:cNvSpPr txBox="1"/>
      </xdr:nvSpPr>
      <xdr:spPr>
        <a:xfrm>
          <a:off x="7626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85" name="n_4aveValue【市民会館】&#10;一人当たり面積">
          <a:extLst>
            <a:ext uri="{FF2B5EF4-FFF2-40B4-BE49-F238E27FC236}">
              <a16:creationId xmlns:a16="http://schemas.microsoft.com/office/drawing/2014/main" id="{00000000-0008-0000-0F00-0000E5010000}"/>
            </a:ext>
          </a:extLst>
        </xdr:cNvPr>
        <xdr:cNvSpPr txBox="1"/>
      </xdr:nvSpPr>
      <xdr:spPr>
        <a:xfrm>
          <a:off x="6737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143527</xdr:rowOff>
    </xdr:from>
    <xdr:ext cx="469744" cy="259045"/>
    <xdr:sp macro="" textlink="">
      <xdr:nvSpPr>
        <xdr:cNvPr id="486" name="n_1mainValue【市民会館】&#10;一人当たり面積">
          <a:extLst>
            <a:ext uri="{FF2B5EF4-FFF2-40B4-BE49-F238E27FC236}">
              <a16:creationId xmlns:a16="http://schemas.microsoft.com/office/drawing/2014/main" id="{00000000-0008-0000-0F00-0000E6010000}"/>
            </a:ext>
          </a:extLst>
        </xdr:cNvPr>
        <xdr:cNvSpPr txBox="1"/>
      </xdr:nvSpPr>
      <xdr:spPr>
        <a:xfrm>
          <a:off x="9391727" y="1745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154957</xdr:rowOff>
    </xdr:from>
    <xdr:ext cx="469744" cy="259045"/>
    <xdr:sp macro="" textlink="">
      <xdr:nvSpPr>
        <xdr:cNvPr id="487" name="n_2mainValue【市民会館】&#10;一人当たり面積">
          <a:extLst>
            <a:ext uri="{FF2B5EF4-FFF2-40B4-BE49-F238E27FC236}">
              <a16:creationId xmlns:a16="http://schemas.microsoft.com/office/drawing/2014/main" id="{00000000-0008-0000-0F00-0000E7010000}"/>
            </a:ext>
          </a:extLst>
        </xdr:cNvPr>
        <xdr:cNvSpPr txBox="1"/>
      </xdr:nvSpPr>
      <xdr:spPr>
        <a:xfrm>
          <a:off x="85154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158766</xdr:rowOff>
    </xdr:from>
    <xdr:ext cx="469744" cy="259045"/>
    <xdr:sp macro="" textlink="">
      <xdr:nvSpPr>
        <xdr:cNvPr id="488" name="n_3mainValue【市民会館】&#10;一人当たり面積">
          <a:extLst>
            <a:ext uri="{FF2B5EF4-FFF2-40B4-BE49-F238E27FC236}">
              <a16:creationId xmlns:a16="http://schemas.microsoft.com/office/drawing/2014/main" id="{00000000-0008-0000-0F00-0000E8010000}"/>
            </a:ext>
          </a:extLst>
        </xdr:cNvPr>
        <xdr:cNvSpPr txBox="1"/>
      </xdr:nvSpPr>
      <xdr:spPr>
        <a:xfrm>
          <a:off x="7626427" y="1747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90188</xdr:rowOff>
    </xdr:from>
    <xdr:ext cx="469744" cy="259045"/>
    <xdr:sp macro="" textlink="">
      <xdr:nvSpPr>
        <xdr:cNvPr id="489" name="n_4mainValue【市民会館】&#10;一人当たり面積">
          <a:extLst>
            <a:ext uri="{FF2B5EF4-FFF2-40B4-BE49-F238E27FC236}">
              <a16:creationId xmlns:a16="http://schemas.microsoft.com/office/drawing/2014/main" id="{00000000-0008-0000-0F00-0000E9010000}"/>
            </a:ext>
          </a:extLst>
        </xdr:cNvPr>
        <xdr:cNvSpPr txBox="1"/>
      </xdr:nvSpPr>
      <xdr:spPr>
        <a:xfrm>
          <a:off x="67374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F00-000002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00000000-0008-0000-0F00-000004020000}"/>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F00-000006020000}"/>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F00-000008020000}"/>
            </a:ext>
          </a:extLst>
        </xdr:cNvPr>
        <xdr:cNvSpPr txBox="1"/>
      </xdr:nvSpPr>
      <xdr:spPr>
        <a:xfrm>
          <a:off x="16357600" y="659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62956</xdr:rowOff>
    </xdr:from>
    <xdr:to>
      <xdr:col>85</xdr:col>
      <xdr:colOff>177800</xdr:colOff>
      <xdr:row>37</xdr:row>
      <xdr:rowOff>164556</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62687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85833</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F00-000014020000}"/>
            </a:ext>
          </a:extLst>
        </xdr:cNvPr>
        <xdr:cNvSpPr txBox="1"/>
      </xdr:nvSpPr>
      <xdr:spPr>
        <a:xfrm>
          <a:off x="16357600" y="625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18869</xdr:rowOff>
    </xdr:from>
    <xdr:to>
      <xdr:col>81</xdr:col>
      <xdr:colOff>101600</xdr:colOff>
      <xdr:row>37</xdr:row>
      <xdr:rowOff>120469</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5430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69669</xdr:rowOff>
    </xdr:from>
    <xdr:to>
      <xdr:col>85</xdr:col>
      <xdr:colOff>127000</xdr:colOff>
      <xdr:row>37</xdr:row>
      <xdr:rowOff>113756</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5481300" y="641331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146231</xdr:rowOff>
    </xdr:from>
    <xdr:to>
      <xdr:col>76</xdr:col>
      <xdr:colOff>165100</xdr:colOff>
      <xdr:row>37</xdr:row>
      <xdr:rowOff>76381</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4541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25581</xdr:rowOff>
    </xdr:from>
    <xdr:to>
      <xdr:col>81</xdr:col>
      <xdr:colOff>50800</xdr:colOff>
      <xdr:row>37</xdr:row>
      <xdr:rowOff>69669</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4592300" y="636923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108676</xdr:rowOff>
    </xdr:from>
    <xdr:to>
      <xdr:col>72</xdr:col>
      <xdr:colOff>38100</xdr:colOff>
      <xdr:row>37</xdr:row>
      <xdr:rowOff>38826</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3652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159476</xdr:rowOff>
    </xdr:from>
    <xdr:to>
      <xdr:col>76</xdr:col>
      <xdr:colOff>114300</xdr:colOff>
      <xdr:row>37</xdr:row>
      <xdr:rowOff>25581</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3703300" y="633167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64589</xdr:rowOff>
    </xdr:from>
    <xdr:to>
      <xdr:col>67</xdr:col>
      <xdr:colOff>101600</xdr:colOff>
      <xdr:row>36</xdr:row>
      <xdr:rowOff>166189</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2763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115389</xdr:rowOff>
    </xdr:from>
    <xdr:to>
      <xdr:col>71</xdr:col>
      <xdr:colOff>177800</xdr:colOff>
      <xdr:row>36</xdr:row>
      <xdr:rowOff>159476</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814300" y="628758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136996</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52660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92908</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4389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55353</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3500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11266</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26117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F00-00003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F00-00003D020000}"/>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F00-00003F020000}"/>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F00-000041020000}"/>
            </a:ext>
          </a:extLst>
        </xdr:cNvPr>
        <xdr:cNvSpPr txBox="1"/>
      </xdr:nvSpPr>
      <xdr:spPr>
        <a:xfrm>
          <a:off x="22199600" y="668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34643</xdr:rowOff>
    </xdr:from>
    <xdr:to>
      <xdr:col>116</xdr:col>
      <xdr:colOff>114300</xdr:colOff>
      <xdr:row>41</xdr:row>
      <xdr:rowOff>136243</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2110700" y="706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121020</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0F00-00004D020000}"/>
            </a:ext>
          </a:extLst>
        </xdr:cNvPr>
        <xdr:cNvSpPr txBox="1"/>
      </xdr:nvSpPr>
      <xdr:spPr>
        <a:xfrm>
          <a:off x="22199600" y="697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35222</xdr:rowOff>
    </xdr:from>
    <xdr:to>
      <xdr:col>112</xdr:col>
      <xdr:colOff>38100</xdr:colOff>
      <xdr:row>41</xdr:row>
      <xdr:rowOff>136822</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1272500" y="706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85443</xdr:rowOff>
    </xdr:from>
    <xdr:to>
      <xdr:col>116</xdr:col>
      <xdr:colOff>63500</xdr:colOff>
      <xdr:row>41</xdr:row>
      <xdr:rowOff>86022</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21323300" y="7114893"/>
          <a:ext cx="838200" cy="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36266</xdr:rowOff>
    </xdr:from>
    <xdr:to>
      <xdr:col>107</xdr:col>
      <xdr:colOff>101600</xdr:colOff>
      <xdr:row>41</xdr:row>
      <xdr:rowOff>137866</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0383500" y="706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86022</xdr:rowOff>
    </xdr:from>
    <xdr:to>
      <xdr:col>111</xdr:col>
      <xdr:colOff>177800</xdr:colOff>
      <xdr:row>41</xdr:row>
      <xdr:rowOff>87066</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20434300" y="7115472"/>
          <a:ext cx="889000" cy="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26898</xdr:rowOff>
    </xdr:from>
    <xdr:to>
      <xdr:col>102</xdr:col>
      <xdr:colOff>165100</xdr:colOff>
      <xdr:row>41</xdr:row>
      <xdr:rowOff>128498</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9494500" y="705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77698</xdr:rowOff>
    </xdr:from>
    <xdr:to>
      <xdr:col>107</xdr:col>
      <xdr:colOff>50800</xdr:colOff>
      <xdr:row>41</xdr:row>
      <xdr:rowOff>87066</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9545300" y="7107148"/>
          <a:ext cx="889000" cy="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26943</xdr:rowOff>
    </xdr:from>
    <xdr:to>
      <xdr:col>98</xdr:col>
      <xdr:colOff>38100</xdr:colOff>
      <xdr:row>41</xdr:row>
      <xdr:rowOff>128543</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8605500" y="70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77698</xdr:rowOff>
    </xdr:from>
    <xdr:to>
      <xdr:col>102</xdr:col>
      <xdr:colOff>114300</xdr:colOff>
      <xdr:row>41</xdr:row>
      <xdr:rowOff>77743</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8656300" y="7107148"/>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1043411" y="660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01671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9278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8389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127949</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1043411" y="715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128993</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0167111" y="715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119625</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9278111" y="714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119670</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8389111" y="71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0000000-0008-0000-0F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00000000-0008-0000-0F00-000078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00000000-0008-0000-0F00-00007A020000}"/>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0000000-0008-0000-0F00-00007C020000}"/>
            </a:ext>
          </a:extLst>
        </xdr:cNvPr>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86360</xdr:rowOff>
    </xdr:from>
    <xdr:to>
      <xdr:col>85</xdr:col>
      <xdr:colOff>177800</xdr:colOff>
      <xdr:row>58</xdr:row>
      <xdr:rowOff>16510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62687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109237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00000000-0008-0000-0F00-000088020000}"/>
            </a:ext>
          </a:extLst>
        </xdr:cNvPr>
        <xdr:cNvSpPr txBox="1"/>
      </xdr:nvSpPr>
      <xdr:spPr>
        <a:xfrm>
          <a:off x="16357600"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50437</xdr:rowOff>
    </xdr:from>
    <xdr:to>
      <xdr:col>81</xdr:col>
      <xdr:colOff>101600</xdr:colOff>
      <xdr:row>57</xdr:row>
      <xdr:rowOff>152037</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5430500" y="982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101237</xdr:rowOff>
    </xdr:from>
    <xdr:to>
      <xdr:col>85</xdr:col>
      <xdr:colOff>127000</xdr:colOff>
      <xdr:row>57</xdr:row>
      <xdr:rowOff>137160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5481300" y="987388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16147</xdr:rowOff>
    </xdr:from>
    <xdr:to>
      <xdr:col>76</xdr:col>
      <xdr:colOff>165100</xdr:colOff>
      <xdr:row>57</xdr:row>
      <xdr:rowOff>117747</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4541500" y="978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66947</xdr:rowOff>
    </xdr:from>
    <xdr:to>
      <xdr:col>81</xdr:col>
      <xdr:colOff>50800</xdr:colOff>
      <xdr:row>57</xdr:row>
      <xdr:rowOff>101237</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4592300" y="983959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156573</xdr:rowOff>
    </xdr:from>
    <xdr:to>
      <xdr:col>72</xdr:col>
      <xdr:colOff>38100</xdr:colOff>
      <xdr:row>57</xdr:row>
      <xdr:rowOff>86723</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3652500" y="97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35923</xdr:rowOff>
    </xdr:from>
    <xdr:to>
      <xdr:col>76</xdr:col>
      <xdr:colOff>114300</xdr:colOff>
      <xdr:row>57</xdr:row>
      <xdr:rowOff>66947</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3703300" y="980857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123916</xdr:rowOff>
    </xdr:from>
    <xdr:to>
      <xdr:col>67</xdr:col>
      <xdr:colOff>101600</xdr:colOff>
      <xdr:row>57</xdr:row>
      <xdr:rowOff>54066</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2763500" y="972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3266</xdr:rowOff>
    </xdr:from>
    <xdr:to>
      <xdr:col>71</xdr:col>
      <xdr:colOff>177800</xdr:colOff>
      <xdr:row>57</xdr:row>
      <xdr:rowOff>35923</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814300" y="97759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118671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52660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95811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43897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69686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2611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168564</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5266044" y="959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134274</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4389744" y="956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103250</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3500744" y="953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70593</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2611744" y="950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00000000-0008-0000-0F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00000000-0008-0000-0F00-0000B3020000}"/>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00000000-0008-0000-0F00-0000B5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104520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00000000-0008-0000-0F00-0000B7020000}"/>
            </a:ext>
          </a:extLst>
        </xdr:cNvPr>
        <xdr:cNvSpPr txBox="1"/>
      </xdr:nvSpPr>
      <xdr:spPr>
        <a:xfrm>
          <a:off x="22199600" y="1056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109765</xdr:rowOff>
    </xdr:from>
    <xdr:to>
      <xdr:col>116</xdr:col>
      <xdr:colOff>114300</xdr:colOff>
      <xdr:row>60</xdr:row>
      <xdr:rowOff>39915</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22110700" y="1022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132642</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00000000-0008-0000-0F00-0000C3020000}"/>
            </a:ext>
          </a:extLst>
        </xdr:cNvPr>
        <xdr:cNvSpPr txBox="1"/>
      </xdr:nvSpPr>
      <xdr:spPr>
        <a:xfrm>
          <a:off x="22199600"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120650</xdr:rowOff>
    </xdr:from>
    <xdr:to>
      <xdr:col>112</xdr:col>
      <xdr:colOff>38100</xdr:colOff>
      <xdr:row>60</xdr:row>
      <xdr:rowOff>50800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127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160565</xdr:rowOff>
    </xdr:from>
    <xdr:to>
      <xdr:col>116</xdr:col>
      <xdr:colOff>63500</xdr:colOff>
      <xdr:row>60</xdr:row>
      <xdr:rowOff>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flipV="1">
          <a:off x="21323300" y="102761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120650</xdr:rowOff>
    </xdr:from>
    <xdr:to>
      <xdr:col>107</xdr:col>
      <xdr:colOff>101600</xdr:colOff>
      <xdr:row>60</xdr:row>
      <xdr:rowOff>50800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2038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0</xdr:rowOff>
    </xdr:from>
    <xdr:to>
      <xdr:col>111</xdr:col>
      <xdr:colOff>177800</xdr:colOff>
      <xdr:row>60</xdr:row>
      <xdr:rowOff>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20434300" y="1028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142422</xdr:rowOff>
    </xdr:from>
    <xdr:to>
      <xdr:col>102</xdr:col>
      <xdr:colOff>165100</xdr:colOff>
      <xdr:row>60</xdr:row>
      <xdr:rowOff>72572</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9494500" y="1025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0</xdr:rowOff>
    </xdr:from>
    <xdr:to>
      <xdr:col>107</xdr:col>
      <xdr:colOff>50800</xdr:colOff>
      <xdr:row>60</xdr:row>
      <xdr:rowOff>21772</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flipV="1">
          <a:off x="19545300" y="102870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142422</xdr:rowOff>
    </xdr:from>
    <xdr:to>
      <xdr:col>98</xdr:col>
      <xdr:colOff>38100</xdr:colOff>
      <xdr:row>60</xdr:row>
      <xdr:rowOff>72572</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8605500" y="1025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21772</xdr:rowOff>
    </xdr:from>
    <xdr:to>
      <xdr:col>102</xdr:col>
      <xdr:colOff>114300</xdr:colOff>
      <xdr:row>60</xdr:row>
      <xdr:rowOff>21772</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8656300" y="1030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716" name="n_1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69142</xdr:rowOff>
    </xdr:from>
    <xdr:ext cx="469744" cy="259045"/>
    <xdr:sp macro="" textlink="">
      <xdr:nvSpPr>
        <xdr:cNvPr id="717" name="n_2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20199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8" name="n_3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19" name="n_4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67327</xdr:rowOff>
    </xdr:from>
    <xdr:ext cx="469744" cy="259045"/>
    <xdr:sp macro="" textlink="">
      <xdr:nvSpPr>
        <xdr:cNvPr id="720" name="n_1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210757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67327</xdr:rowOff>
    </xdr:from>
    <xdr:ext cx="469744" cy="259045"/>
    <xdr:sp macro="" textlink="">
      <xdr:nvSpPr>
        <xdr:cNvPr id="721" name="n_2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89099</xdr:rowOff>
    </xdr:from>
    <xdr:ext cx="469744" cy="259045"/>
    <xdr:sp macro="" textlink="">
      <xdr:nvSpPr>
        <xdr:cNvPr id="722" name="n_3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9310427" y="100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89099</xdr:rowOff>
    </xdr:from>
    <xdr:ext cx="469744" cy="259045"/>
    <xdr:sp macro="" textlink="">
      <xdr:nvSpPr>
        <xdr:cNvPr id="723" name="n_4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8421427" y="100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00000000-0008-0000-0F00-0000E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00000000-0008-0000-0F00-0000ED020000}"/>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00000000-0008-0000-0F00-0000EF020000}"/>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00000000-0008-0000-0F00-0000F1020000}"/>
            </a:ext>
          </a:extLst>
        </xdr:cNvPr>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2539</xdr:rowOff>
    </xdr:from>
    <xdr:to>
      <xdr:col>85</xdr:col>
      <xdr:colOff>177800</xdr:colOff>
      <xdr:row>82</xdr:row>
      <xdr:rowOff>104139</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62687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25416</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00000000-0008-0000-0F00-0000FD020000}"/>
            </a:ext>
          </a:extLst>
        </xdr:cNvPr>
        <xdr:cNvSpPr txBox="1"/>
      </xdr:nvSpPr>
      <xdr:spPr>
        <a:xfrm>
          <a:off x="16357600"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130175</xdr:rowOff>
    </xdr:from>
    <xdr:to>
      <xdr:col>81</xdr:col>
      <xdr:colOff>101600</xdr:colOff>
      <xdr:row>82</xdr:row>
      <xdr:rowOff>60325</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5430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9525</xdr:rowOff>
    </xdr:from>
    <xdr:to>
      <xdr:col>85</xdr:col>
      <xdr:colOff>127000</xdr:colOff>
      <xdr:row>82</xdr:row>
      <xdr:rowOff>53339</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5481300" y="1406842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92075</xdr:rowOff>
    </xdr:from>
    <xdr:to>
      <xdr:col>76</xdr:col>
      <xdr:colOff>165100</xdr:colOff>
      <xdr:row>82</xdr:row>
      <xdr:rowOff>22225</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4541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142875</xdr:rowOff>
    </xdr:from>
    <xdr:to>
      <xdr:col>81</xdr:col>
      <xdr:colOff>50800</xdr:colOff>
      <xdr:row>82</xdr:row>
      <xdr:rowOff>9525</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4592300" y="14030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3652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97155</xdr:rowOff>
    </xdr:from>
    <xdr:to>
      <xdr:col>76</xdr:col>
      <xdr:colOff>114300</xdr:colOff>
      <xdr:row>81</xdr:row>
      <xdr:rowOff>142875</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3703300" y="139846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15875</xdr:rowOff>
    </xdr:from>
    <xdr:to>
      <xdr:col>67</xdr:col>
      <xdr:colOff>101600</xdr:colOff>
      <xdr:row>81</xdr:row>
      <xdr:rowOff>117475</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2763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66675</xdr:rowOff>
    </xdr:from>
    <xdr:to>
      <xdr:col>71</xdr:col>
      <xdr:colOff>177800</xdr:colOff>
      <xdr:row>81</xdr:row>
      <xdr:rowOff>97155</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2814300" y="139541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4" name="n_1aveValue【消防施設】&#10;有形固定資産減価償却率">
          <a:extLst>
            <a:ext uri="{FF2B5EF4-FFF2-40B4-BE49-F238E27FC236}">
              <a16:creationId xmlns:a16="http://schemas.microsoft.com/office/drawing/2014/main" id="{00000000-0008-0000-0F00-000006030000}"/>
            </a:ext>
          </a:extLst>
        </xdr:cNvPr>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5" name="n_2aveValue【消防施設】&#10;有形固定資産減価償却率">
          <a:extLst>
            <a:ext uri="{FF2B5EF4-FFF2-40B4-BE49-F238E27FC236}">
              <a16:creationId xmlns:a16="http://schemas.microsoft.com/office/drawing/2014/main" id="{00000000-0008-0000-0F00-000007030000}"/>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776" name="n_3aveValue【消防施設】&#10;有形固定資産減価償却率">
          <a:extLst>
            <a:ext uri="{FF2B5EF4-FFF2-40B4-BE49-F238E27FC236}">
              <a16:creationId xmlns:a16="http://schemas.microsoft.com/office/drawing/2014/main" id="{00000000-0008-0000-0F00-000008030000}"/>
            </a:ext>
          </a:extLst>
        </xdr:cNvPr>
        <xdr:cNvSpPr txBox="1"/>
      </xdr:nvSpPr>
      <xdr:spPr>
        <a:xfrm>
          <a:off x="13500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77" name="n_4aveValue【消防施設】&#10;有形固定資産減価償却率">
          <a:extLst>
            <a:ext uri="{FF2B5EF4-FFF2-40B4-BE49-F238E27FC236}">
              <a16:creationId xmlns:a16="http://schemas.microsoft.com/office/drawing/2014/main" id="{00000000-0008-0000-0F00-000009030000}"/>
            </a:ext>
          </a:extLst>
        </xdr:cNvPr>
        <xdr:cNvSpPr txBox="1"/>
      </xdr:nvSpPr>
      <xdr:spPr>
        <a:xfrm>
          <a:off x="12611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76852</xdr:rowOff>
    </xdr:from>
    <xdr:ext cx="405111" cy="259045"/>
    <xdr:sp macro="" textlink="">
      <xdr:nvSpPr>
        <xdr:cNvPr id="778" name="n_1mainValue【消防施設】&#10;有形固定資産減価償却率">
          <a:extLst>
            <a:ext uri="{FF2B5EF4-FFF2-40B4-BE49-F238E27FC236}">
              <a16:creationId xmlns:a16="http://schemas.microsoft.com/office/drawing/2014/main" id="{00000000-0008-0000-0F00-00000A030000}"/>
            </a:ext>
          </a:extLst>
        </xdr:cNvPr>
        <xdr:cNvSpPr txBox="1"/>
      </xdr:nvSpPr>
      <xdr:spPr>
        <a:xfrm>
          <a:off x="15266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779" name="n_2mainValue【消防施設】&#10;有形固定資産減価償却率">
          <a:extLst>
            <a:ext uri="{FF2B5EF4-FFF2-40B4-BE49-F238E27FC236}">
              <a16:creationId xmlns:a16="http://schemas.microsoft.com/office/drawing/2014/main" id="{00000000-0008-0000-0F00-00000B030000}"/>
            </a:ext>
          </a:extLst>
        </xdr:cNvPr>
        <xdr:cNvSpPr txBox="1"/>
      </xdr:nvSpPr>
      <xdr:spPr>
        <a:xfrm>
          <a:off x="14389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780" name="n_3mainValue【消防施設】&#10;有形固定資産減価償却率">
          <a:extLst>
            <a:ext uri="{FF2B5EF4-FFF2-40B4-BE49-F238E27FC236}">
              <a16:creationId xmlns:a16="http://schemas.microsoft.com/office/drawing/2014/main" id="{00000000-0008-0000-0F00-00000C030000}"/>
            </a:ext>
          </a:extLst>
        </xdr:cNvPr>
        <xdr:cNvSpPr txBox="1"/>
      </xdr:nvSpPr>
      <xdr:spPr>
        <a:xfrm>
          <a:off x="13500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134002</xdr:rowOff>
    </xdr:from>
    <xdr:ext cx="405111" cy="259045"/>
    <xdr:sp macro="" textlink="">
      <xdr:nvSpPr>
        <xdr:cNvPr id="781" name="n_4mainValue【消防施設】&#10;有形固定資産減価償却率">
          <a:extLst>
            <a:ext uri="{FF2B5EF4-FFF2-40B4-BE49-F238E27FC236}">
              <a16:creationId xmlns:a16="http://schemas.microsoft.com/office/drawing/2014/main" id="{00000000-0008-0000-0F00-00000D030000}"/>
            </a:ext>
          </a:extLst>
        </xdr:cNvPr>
        <xdr:cNvSpPr txBox="1"/>
      </xdr:nvSpPr>
      <xdr:spPr>
        <a:xfrm>
          <a:off x="126117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00000000-0008-0000-0F00-000020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00000000-0008-0000-0F00-000022030000}"/>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00000000-0008-0000-0F00-000024030000}"/>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806" name="【消防施設】&#10;一人当たり面積平均値テキスト">
          <a:extLst>
            <a:ext uri="{FF2B5EF4-FFF2-40B4-BE49-F238E27FC236}">
              <a16:creationId xmlns:a16="http://schemas.microsoft.com/office/drawing/2014/main" id="{00000000-0008-0000-0F00-000026030000}"/>
            </a:ext>
          </a:extLst>
        </xdr:cNvPr>
        <xdr:cNvSpPr txBox="1"/>
      </xdr:nvSpPr>
      <xdr:spPr>
        <a:xfrm>
          <a:off x="22199600" y="1398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00000000-0008-0000-0F00-000028030000}"/>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00000000-0008-0000-0F00-000029030000}"/>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00000000-0008-0000-0F00-00002A030000}"/>
            </a:ext>
          </a:extLst>
        </xdr:cNvPr>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50164</xdr:rowOff>
    </xdr:from>
    <xdr:to>
      <xdr:col>116</xdr:col>
      <xdr:colOff>114300</xdr:colOff>
      <xdr:row>83</xdr:row>
      <xdr:rowOff>151764</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221107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28591</xdr:rowOff>
    </xdr:from>
    <xdr:ext cx="469744" cy="259045"/>
    <xdr:sp macro="" textlink="">
      <xdr:nvSpPr>
        <xdr:cNvPr id="818" name="【消防施設】&#10;一人当たり面積該当値テキスト">
          <a:extLst>
            <a:ext uri="{FF2B5EF4-FFF2-40B4-BE49-F238E27FC236}">
              <a16:creationId xmlns:a16="http://schemas.microsoft.com/office/drawing/2014/main" id="{00000000-0008-0000-0F00-000032030000}"/>
            </a:ext>
          </a:extLst>
        </xdr:cNvPr>
        <xdr:cNvSpPr txBox="1"/>
      </xdr:nvSpPr>
      <xdr:spPr>
        <a:xfrm>
          <a:off x="22199600" y="1425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55880</xdr:rowOff>
    </xdr:from>
    <xdr:to>
      <xdr:col>112</xdr:col>
      <xdr:colOff>38100</xdr:colOff>
      <xdr:row>83</xdr:row>
      <xdr:rowOff>157480</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21272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100964</xdr:rowOff>
    </xdr:from>
    <xdr:to>
      <xdr:col>116</xdr:col>
      <xdr:colOff>63500</xdr:colOff>
      <xdr:row>83</xdr:row>
      <xdr:rowOff>106680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flipV="1">
          <a:off x="21323300" y="1433131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55880</xdr:rowOff>
    </xdr:from>
    <xdr:to>
      <xdr:col>107</xdr:col>
      <xdr:colOff>101600</xdr:colOff>
      <xdr:row>83</xdr:row>
      <xdr:rowOff>157480</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20383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106680</xdr:rowOff>
    </xdr:from>
    <xdr:to>
      <xdr:col>111</xdr:col>
      <xdr:colOff>177800</xdr:colOff>
      <xdr:row>83</xdr:row>
      <xdr:rowOff>106680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20434300" y="14337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61595</xdr:rowOff>
    </xdr:from>
    <xdr:to>
      <xdr:col>102</xdr:col>
      <xdr:colOff>165100</xdr:colOff>
      <xdr:row>83</xdr:row>
      <xdr:rowOff>163195</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19494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106680</xdr:rowOff>
    </xdr:from>
    <xdr:to>
      <xdr:col>107</xdr:col>
      <xdr:colOff>50800</xdr:colOff>
      <xdr:row>83</xdr:row>
      <xdr:rowOff>112395</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19545300" y="143370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61595</xdr:rowOff>
    </xdr:from>
    <xdr:to>
      <xdr:col>98</xdr:col>
      <xdr:colOff>38100</xdr:colOff>
      <xdr:row>83</xdr:row>
      <xdr:rowOff>163195</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18605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112395</xdr:rowOff>
    </xdr:from>
    <xdr:to>
      <xdr:col>102</xdr:col>
      <xdr:colOff>114300</xdr:colOff>
      <xdr:row>83</xdr:row>
      <xdr:rowOff>112395</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18656300" y="14342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827" name="n_1aveValue【消防施設】&#10;一人当たり面積">
          <a:extLst>
            <a:ext uri="{FF2B5EF4-FFF2-40B4-BE49-F238E27FC236}">
              <a16:creationId xmlns:a16="http://schemas.microsoft.com/office/drawing/2014/main" id="{00000000-0008-0000-0F00-00003B030000}"/>
            </a:ext>
          </a:extLst>
        </xdr:cNvPr>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28" name="n_2aveValue【消防施設】&#10;一人当たり面積">
          <a:extLst>
            <a:ext uri="{FF2B5EF4-FFF2-40B4-BE49-F238E27FC236}">
              <a16:creationId xmlns:a16="http://schemas.microsoft.com/office/drawing/2014/main" id="{00000000-0008-0000-0F00-00003C030000}"/>
            </a:ext>
          </a:extLst>
        </xdr:cNvPr>
        <xdr:cNvSpPr txBox="1"/>
      </xdr:nvSpPr>
      <xdr:spPr>
        <a:xfrm>
          <a:off x="201994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829" name="n_3aveValue【消防施設】&#10;一人当たり面積">
          <a:extLst>
            <a:ext uri="{FF2B5EF4-FFF2-40B4-BE49-F238E27FC236}">
              <a16:creationId xmlns:a16="http://schemas.microsoft.com/office/drawing/2014/main" id="{00000000-0008-0000-0F00-00003D030000}"/>
            </a:ext>
          </a:extLst>
        </xdr:cNvPr>
        <xdr:cNvSpPr txBox="1"/>
      </xdr:nvSpPr>
      <xdr:spPr>
        <a:xfrm>
          <a:off x="19310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830" name="n_4aveValue【消防施設】&#10;一人当たり面積">
          <a:extLst>
            <a:ext uri="{FF2B5EF4-FFF2-40B4-BE49-F238E27FC236}">
              <a16:creationId xmlns:a16="http://schemas.microsoft.com/office/drawing/2014/main" id="{00000000-0008-0000-0F00-00003E030000}"/>
            </a:ext>
          </a:extLst>
        </xdr:cNvPr>
        <xdr:cNvSpPr txBox="1"/>
      </xdr:nvSpPr>
      <xdr:spPr>
        <a:xfrm>
          <a:off x="18421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148607</xdr:rowOff>
    </xdr:from>
    <xdr:ext cx="469744" cy="259045"/>
    <xdr:sp macro="" textlink="">
      <xdr:nvSpPr>
        <xdr:cNvPr id="831" name="n_1mainValue【消防施設】&#10;一人当たり面積">
          <a:extLst>
            <a:ext uri="{FF2B5EF4-FFF2-40B4-BE49-F238E27FC236}">
              <a16:creationId xmlns:a16="http://schemas.microsoft.com/office/drawing/2014/main" id="{00000000-0008-0000-0F00-00003F030000}"/>
            </a:ext>
          </a:extLst>
        </xdr:cNvPr>
        <xdr:cNvSpPr txBox="1"/>
      </xdr:nvSpPr>
      <xdr:spPr>
        <a:xfrm>
          <a:off x="21075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148607</xdr:rowOff>
    </xdr:from>
    <xdr:ext cx="469744" cy="259045"/>
    <xdr:sp macro="" textlink="">
      <xdr:nvSpPr>
        <xdr:cNvPr id="832" name="n_2mainValue【消防施設】&#10;一人当たり面積">
          <a:extLst>
            <a:ext uri="{FF2B5EF4-FFF2-40B4-BE49-F238E27FC236}">
              <a16:creationId xmlns:a16="http://schemas.microsoft.com/office/drawing/2014/main" id="{00000000-0008-0000-0F00-000040030000}"/>
            </a:ext>
          </a:extLst>
        </xdr:cNvPr>
        <xdr:cNvSpPr txBox="1"/>
      </xdr:nvSpPr>
      <xdr:spPr>
        <a:xfrm>
          <a:off x="20199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154322</xdr:rowOff>
    </xdr:from>
    <xdr:ext cx="469744" cy="259045"/>
    <xdr:sp macro="" textlink="">
      <xdr:nvSpPr>
        <xdr:cNvPr id="833" name="n_3mainValue【消防施設】&#10;一人当たり面積">
          <a:extLst>
            <a:ext uri="{FF2B5EF4-FFF2-40B4-BE49-F238E27FC236}">
              <a16:creationId xmlns:a16="http://schemas.microsoft.com/office/drawing/2014/main" id="{00000000-0008-0000-0F00-000041030000}"/>
            </a:ext>
          </a:extLst>
        </xdr:cNvPr>
        <xdr:cNvSpPr txBox="1"/>
      </xdr:nvSpPr>
      <xdr:spPr>
        <a:xfrm>
          <a:off x="19310427" y="1438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154322</xdr:rowOff>
    </xdr:from>
    <xdr:ext cx="469744" cy="259045"/>
    <xdr:sp macro="" textlink="">
      <xdr:nvSpPr>
        <xdr:cNvPr id="834" name="n_4mainValue【消防施設】&#10;一人当たり面積">
          <a:extLst>
            <a:ext uri="{FF2B5EF4-FFF2-40B4-BE49-F238E27FC236}">
              <a16:creationId xmlns:a16="http://schemas.microsoft.com/office/drawing/2014/main" id="{00000000-0008-0000-0F00-000042030000}"/>
            </a:ext>
          </a:extLst>
        </xdr:cNvPr>
        <xdr:cNvSpPr txBox="1"/>
      </xdr:nvSpPr>
      <xdr:spPr>
        <a:xfrm>
          <a:off x="18421427" y="1438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00000000-0008-0000-0F00-00005B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00000000-0008-0000-0F00-00005D030000}"/>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00000000-0008-0000-0F00-00005F030000}"/>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a:extLst>
            <a:ext uri="{FF2B5EF4-FFF2-40B4-BE49-F238E27FC236}">
              <a16:creationId xmlns:a16="http://schemas.microsoft.com/office/drawing/2014/main" id="{00000000-0008-0000-0F00-000061030000}"/>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167458</xdr:rowOff>
    </xdr:from>
    <xdr:to>
      <xdr:col>85</xdr:col>
      <xdr:colOff>177800</xdr:colOff>
      <xdr:row>108</xdr:row>
      <xdr:rowOff>97608</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62687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145885</xdr:rowOff>
    </xdr:from>
    <xdr:ext cx="405111" cy="259045"/>
    <xdr:sp macro="" textlink="">
      <xdr:nvSpPr>
        <xdr:cNvPr id="877" name="【庁舎】&#10;有形固定資産減価償却率該当値テキスト">
          <a:extLst>
            <a:ext uri="{FF2B5EF4-FFF2-40B4-BE49-F238E27FC236}">
              <a16:creationId xmlns:a16="http://schemas.microsoft.com/office/drawing/2014/main" id="{00000000-0008-0000-0F00-00006D030000}"/>
            </a:ext>
          </a:extLst>
        </xdr:cNvPr>
        <xdr:cNvSpPr txBox="1"/>
      </xdr:nvSpPr>
      <xdr:spPr>
        <a:xfrm>
          <a:off x="16357600" y="184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141332</xdr:rowOff>
    </xdr:from>
    <xdr:to>
      <xdr:col>81</xdr:col>
      <xdr:colOff>101600</xdr:colOff>
      <xdr:row>108</xdr:row>
      <xdr:rowOff>71482</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5430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20682</xdr:rowOff>
    </xdr:from>
    <xdr:to>
      <xdr:col>85</xdr:col>
      <xdr:colOff>127000</xdr:colOff>
      <xdr:row>108</xdr:row>
      <xdr:rowOff>46808</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a:off x="15481300" y="18537282"/>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111942</xdr:rowOff>
    </xdr:from>
    <xdr:to>
      <xdr:col>76</xdr:col>
      <xdr:colOff>165100</xdr:colOff>
      <xdr:row>108</xdr:row>
      <xdr:rowOff>42092</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4541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162742</xdr:rowOff>
    </xdr:from>
    <xdr:to>
      <xdr:col>81</xdr:col>
      <xdr:colOff>50800</xdr:colOff>
      <xdr:row>108</xdr:row>
      <xdr:rowOff>20682</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a:off x="14592300" y="1850789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82550</xdr:rowOff>
    </xdr:from>
    <xdr:to>
      <xdr:col>72</xdr:col>
      <xdr:colOff>38100</xdr:colOff>
      <xdr:row>108</xdr:row>
      <xdr:rowOff>12700</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365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133350</xdr:rowOff>
    </xdr:from>
    <xdr:to>
      <xdr:col>76</xdr:col>
      <xdr:colOff>114300</xdr:colOff>
      <xdr:row>107</xdr:row>
      <xdr:rowOff>162742</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3703300" y="1847850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51526</xdr:rowOff>
    </xdr:from>
    <xdr:to>
      <xdr:col>67</xdr:col>
      <xdr:colOff>101600</xdr:colOff>
      <xdr:row>107</xdr:row>
      <xdr:rowOff>153126</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2763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102326</xdr:rowOff>
    </xdr:from>
    <xdr:to>
      <xdr:col>71</xdr:col>
      <xdr:colOff>177800</xdr:colOff>
      <xdr:row>107</xdr:row>
      <xdr:rowOff>133350</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2814300" y="184474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6" name="n_1aveValue【庁舎】&#10;有形固定資産減価償却率">
          <a:extLst>
            <a:ext uri="{FF2B5EF4-FFF2-40B4-BE49-F238E27FC236}">
              <a16:creationId xmlns:a16="http://schemas.microsoft.com/office/drawing/2014/main" id="{00000000-0008-0000-0F00-000076030000}"/>
            </a:ext>
          </a:extLst>
        </xdr:cNvPr>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7" name="n_2aveValue【庁舎】&#10;有形固定資産減価償却率">
          <a:extLst>
            <a:ext uri="{FF2B5EF4-FFF2-40B4-BE49-F238E27FC236}">
              <a16:creationId xmlns:a16="http://schemas.microsoft.com/office/drawing/2014/main" id="{00000000-0008-0000-0F00-000077030000}"/>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8" name="n_3aveValue【庁舎】&#10;有形固定資産減価償却率">
          <a:extLst>
            <a:ext uri="{FF2B5EF4-FFF2-40B4-BE49-F238E27FC236}">
              <a16:creationId xmlns:a16="http://schemas.microsoft.com/office/drawing/2014/main" id="{00000000-0008-0000-0F00-000078030000}"/>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9" name="n_4aveValue【庁舎】&#10;有形固定資産減価償却率">
          <a:extLst>
            <a:ext uri="{FF2B5EF4-FFF2-40B4-BE49-F238E27FC236}">
              <a16:creationId xmlns:a16="http://schemas.microsoft.com/office/drawing/2014/main" id="{00000000-0008-0000-0F00-000079030000}"/>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62609</xdr:rowOff>
    </xdr:from>
    <xdr:ext cx="405111" cy="259045"/>
    <xdr:sp macro="" textlink="">
      <xdr:nvSpPr>
        <xdr:cNvPr id="890" name="n_1mainValue【庁舎】&#10;有形固定資産減価償却率">
          <a:extLst>
            <a:ext uri="{FF2B5EF4-FFF2-40B4-BE49-F238E27FC236}">
              <a16:creationId xmlns:a16="http://schemas.microsoft.com/office/drawing/2014/main" id="{00000000-0008-0000-0F00-00007A030000}"/>
            </a:ext>
          </a:extLst>
        </xdr:cNvPr>
        <xdr:cNvSpPr txBox="1"/>
      </xdr:nvSpPr>
      <xdr:spPr>
        <a:xfrm>
          <a:off x="15266044" y="1857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33219</xdr:rowOff>
    </xdr:from>
    <xdr:ext cx="405111" cy="259045"/>
    <xdr:sp macro="" textlink="">
      <xdr:nvSpPr>
        <xdr:cNvPr id="891" name="n_2mainValue【庁舎】&#10;有形固定資産減価償却率">
          <a:extLst>
            <a:ext uri="{FF2B5EF4-FFF2-40B4-BE49-F238E27FC236}">
              <a16:creationId xmlns:a16="http://schemas.microsoft.com/office/drawing/2014/main" id="{00000000-0008-0000-0F00-00007B030000}"/>
            </a:ext>
          </a:extLst>
        </xdr:cNvPr>
        <xdr:cNvSpPr txBox="1"/>
      </xdr:nvSpPr>
      <xdr:spPr>
        <a:xfrm>
          <a:off x="14389744" y="1854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3827</xdr:rowOff>
    </xdr:from>
    <xdr:ext cx="405111" cy="259045"/>
    <xdr:sp macro="" textlink="">
      <xdr:nvSpPr>
        <xdr:cNvPr id="892" name="n_3mainValue【庁舎】&#10;有形固定資産減価償却率">
          <a:extLst>
            <a:ext uri="{FF2B5EF4-FFF2-40B4-BE49-F238E27FC236}">
              <a16:creationId xmlns:a16="http://schemas.microsoft.com/office/drawing/2014/main" id="{00000000-0008-0000-0F00-00007C030000}"/>
            </a:ext>
          </a:extLst>
        </xdr:cNvPr>
        <xdr:cNvSpPr txBox="1"/>
      </xdr:nvSpPr>
      <xdr:spPr>
        <a:xfrm>
          <a:off x="13500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144253</xdr:rowOff>
    </xdr:from>
    <xdr:ext cx="405111" cy="259045"/>
    <xdr:sp macro="" textlink="">
      <xdr:nvSpPr>
        <xdr:cNvPr id="893" name="n_4mainValue【庁舎】&#10;有形固定資産減価償却率">
          <a:extLst>
            <a:ext uri="{FF2B5EF4-FFF2-40B4-BE49-F238E27FC236}">
              <a16:creationId xmlns:a16="http://schemas.microsoft.com/office/drawing/2014/main" id="{00000000-0008-0000-0F00-00007D030000}"/>
            </a:ext>
          </a:extLst>
        </xdr:cNvPr>
        <xdr:cNvSpPr txBox="1"/>
      </xdr:nvSpPr>
      <xdr:spPr>
        <a:xfrm>
          <a:off x="126117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00000000-0008-0000-0F00-00009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00000000-0008-0000-0F00-000099030000}"/>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00000000-0008-0000-0F00-00009B030000}"/>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00000000-0008-0000-0F00-00009C030000}"/>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925" name="【庁舎】&#10;一人当たり面積平均値テキスト">
          <a:extLst>
            <a:ext uri="{FF2B5EF4-FFF2-40B4-BE49-F238E27FC236}">
              <a16:creationId xmlns:a16="http://schemas.microsoft.com/office/drawing/2014/main" id="{00000000-0008-0000-0F00-00009D030000}"/>
            </a:ext>
          </a:extLst>
        </xdr:cNvPr>
        <xdr:cNvSpPr txBox="1"/>
      </xdr:nvSpPr>
      <xdr:spPr>
        <a:xfrm>
          <a:off x="22199600" y="1806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61323</xdr:rowOff>
    </xdr:from>
    <xdr:to>
      <xdr:col>116</xdr:col>
      <xdr:colOff>114300</xdr:colOff>
      <xdr:row>108</xdr:row>
      <xdr:rowOff>162923</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221107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147700</xdr:rowOff>
    </xdr:from>
    <xdr:ext cx="469744" cy="259045"/>
    <xdr:sp macro="" textlink="">
      <xdr:nvSpPr>
        <xdr:cNvPr id="937" name="【庁舎】&#10;一人当たり面積該当値テキスト">
          <a:extLst>
            <a:ext uri="{FF2B5EF4-FFF2-40B4-BE49-F238E27FC236}">
              <a16:creationId xmlns:a16="http://schemas.microsoft.com/office/drawing/2014/main" id="{00000000-0008-0000-0F00-0000A9030000}"/>
            </a:ext>
          </a:extLst>
        </xdr:cNvPr>
        <xdr:cNvSpPr txBox="1"/>
      </xdr:nvSpPr>
      <xdr:spPr>
        <a:xfrm>
          <a:off x="22199600" y="1849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64588</xdr:rowOff>
    </xdr:from>
    <xdr:to>
      <xdr:col>112</xdr:col>
      <xdr:colOff>38100</xdr:colOff>
      <xdr:row>108</xdr:row>
      <xdr:rowOff>166188</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1272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112123</xdr:rowOff>
    </xdr:from>
    <xdr:to>
      <xdr:col>116</xdr:col>
      <xdr:colOff>63500</xdr:colOff>
      <xdr:row>108</xdr:row>
      <xdr:rowOff>115388</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flipV="1">
          <a:off x="21323300" y="1862872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67855</xdr:rowOff>
    </xdr:from>
    <xdr:to>
      <xdr:col>107</xdr:col>
      <xdr:colOff>101600</xdr:colOff>
      <xdr:row>108</xdr:row>
      <xdr:rowOff>169455</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20383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115388</xdr:rowOff>
    </xdr:from>
    <xdr:to>
      <xdr:col>111</xdr:col>
      <xdr:colOff>177800</xdr:colOff>
      <xdr:row>108</xdr:row>
      <xdr:rowOff>118655</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flipV="1">
          <a:off x="20434300" y="186319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71120</xdr:rowOff>
    </xdr:from>
    <xdr:to>
      <xdr:col>102</xdr:col>
      <xdr:colOff>165100</xdr:colOff>
      <xdr:row>109</xdr:row>
      <xdr:rowOff>1270</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9494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118655</xdr:rowOff>
    </xdr:from>
    <xdr:to>
      <xdr:col>107</xdr:col>
      <xdr:colOff>50800</xdr:colOff>
      <xdr:row>108</xdr:row>
      <xdr:rowOff>121920</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flipV="1">
          <a:off x="19545300" y="186352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71120</xdr:rowOff>
    </xdr:from>
    <xdr:to>
      <xdr:col>98</xdr:col>
      <xdr:colOff>38100</xdr:colOff>
      <xdr:row>109</xdr:row>
      <xdr:rowOff>1270</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18605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121920</xdr:rowOff>
    </xdr:from>
    <xdr:to>
      <xdr:col>102</xdr:col>
      <xdr:colOff>114300</xdr:colOff>
      <xdr:row>108</xdr:row>
      <xdr:rowOff>121920</xdr:rowOff>
    </xdr:to>
    <xdr:cxnSp macro="">
      <xdr:nvCxnSpPr>
        <xdr:cNvPr id="945" name="直線コネクタ 944">
          <a:extLst>
            <a:ext uri="{FF2B5EF4-FFF2-40B4-BE49-F238E27FC236}">
              <a16:creationId xmlns:a16="http://schemas.microsoft.com/office/drawing/2014/main" id="{00000000-0008-0000-0F00-0000B1030000}"/>
            </a:ext>
          </a:extLst>
        </xdr:cNvPr>
        <xdr:cNvCxnSpPr/>
      </xdr:nvCxnSpPr>
      <xdr:spPr>
        <a:xfrm>
          <a:off x="18656300" y="1863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946" name="n_1aveValue【庁舎】&#10;一人当たり面積">
          <a:extLst>
            <a:ext uri="{FF2B5EF4-FFF2-40B4-BE49-F238E27FC236}">
              <a16:creationId xmlns:a16="http://schemas.microsoft.com/office/drawing/2014/main" id="{00000000-0008-0000-0F00-0000B2030000}"/>
            </a:ext>
          </a:extLst>
        </xdr:cNvPr>
        <xdr:cNvSpPr txBox="1"/>
      </xdr:nvSpPr>
      <xdr:spPr>
        <a:xfrm>
          <a:off x="21075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947" name="n_2aveValue【庁舎】&#10;一人当たり面積">
          <a:extLst>
            <a:ext uri="{FF2B5EF4-FFF2-40B4-BE49-F238E27FC236}">
              <a16:creationId xmlns:a16="http://schemas.microsoft.com/office/drawing/2014/main" id="{00000000-0008-0000-0F00-0000B3030000}"/>
            </a:ext>
          </a:extLst>
        </xdr:cNvPr>
        <xdr:cNvSpPr txBox="1"/>
      </xdr:nvSpPr>
      <xdr:spPr>
        <a:xfrm>
          <a:off x="20199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948" name="n_3aveValue【庁舎】&#10;一人当たり面積">
          <a:extLst>
            <a:ext uri="{FF2B5EF4-FFF2-40B4-BE49-F238E27FC236}">
              <a16:creationId xmlns:a16="http://schemas.microsoft.com/office/drawing/2014/main" id="{00000000-0008-0000-0F00-0000B4030000}"/>
            </a:ext>
          </a:extLst>
        </xdr:cNvPr>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49" name="n_4aveValue【庁舎】&#10;一人当たり面積">
          <a:extLst>
            <a:ext uri="{FF2B5EF4-FFF2-40B4-BE49-F238E27FC236}">
              <a16:creationId xmlns:a16="http://schemas.microsoft.com/office/drawing/2014/main" id="{00000000-0008-0000-0F00-0000B5030000}"/>
            </a:ext>
          </a:extLst>
        </xdr:cNvPr>
        <xdr:cNvSpPr txBox="1"/>
      </xdr:nvSpPr>
      <xdr:spPr>
        <a:xfrm>
          <a:off x="18421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157315</xdr:rowOff>
    </xdr:from>
    <xdr:ext cx="469744" cy="259045"/>
    <xdr:sp macro="" textlink="">
      <xdr:nvSpPr>
        <xdr:cNvPr id="950" name="n_1mainValue【庁舎】&#10;一人当たり面積">
          <a:extLst>
            <a:ext uri="{FF2B5EF4-FFF2-40B4-BE49-F238E27FC236}">
              <a16:creationId xmlns:a16="http://schemas.microsoft.com/office/drawing/2014/main" id="{00000000-0008-0000-0F00-0000B6030000}"/>
            </a:ext>
          </a:extLst>
        </xdr:cNvPr>
        <xdr:cNvSpPr txBox="1"/>
      </xdr:nvSpPr>
      <xdr:spPr>
        <a:xfrm>
          <a:off x="21075727" y="186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160582</xdr:rowOff>
    </xdr:from>
    <xdr:ext cx="469744" cy="259045"/>
    <xdr:sp macro="" textlink="">
      <xdr:nvSpPr>
        <xdr:cNvPr id="951" name="n_2mainValue【庁舎】&#10;一人当たり面積">
          <a:extLst>
            <a:ext uri="{FF2B5EF4-FFF2-40B4-BE49-F238E27FC236}">
              <a16:creationId xmlns:a16="http://schemas.microsoft.com/office/drawing/2014/main" id="{00000000-0008-0000-0F00-0000B7030000}"/>
            </a:ext>
          </a:extLst>
        </xdr:cNvPr>
        <xdr:cNvSpPr txBox="1"/>
      </xdr:nvSpPr>
      <xdr:spPr>
        <a:xfrm>
          <a:off x="20199427" y="186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163847</xdr:rowOff>
    </xdr:from>
    <xdr:ext cx="469744" cy="259045"/>
    <xdr:sp macro="" textlink="">
      <xdr:nvSpPr>
        <xdr:cNvPr id="952" name="n_3mainValue【庁舎】&#10;一人当たり面積">
          <a:extLst>
            <a:ext uri="{FF2B5EF4-FFF2-40B4-BE49-F238E27FC236}">
              <a16:creationId xmlns:a16="http://schemas.microsoft.com/office/drawing/2014/main" id="{00000000-0008-0000-0F00-0000B8030000}"/>
            </a:ext>
          </a:extLst>
        </xdr:cNvPr>
        <xdr:cNvSpPr txBox="1"/>
      </xdr:nvSpPr>
      <xdr:spPr>
        <a:xfrm>
          <a:off x="19310427"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163847</xdr:rowOff>
    </xdr:from>
    <xdr:ext cx="469744" cy="259045"/>
    <xdr:sp macro="" textlink="">
      <xdr:nvSpPr>
        <xdr:cNvPr id="953" name="n_4mainValue【庁舎】&#10;一人当たり面積">
          <a:extLst>
            <a:ext uri="{FF2B5EF4-FFF2-40B4-BE49-F238E27FC236}">
              <a16:creationId xmlns:a16="http://schemas.microsoft.com/office/drawing/2014/main" id="{00000000-0008-0000-0F00-0000B9030000}"/>
            </a:ext>
          </a:extLst>
        </xdr:cNvPr>
        <xdr:cNvSpPr txBox="1"/>
      </xdr:nvSpPr>
      <xdr:spPr>
        <a:xfrm>
          <a:off x="18421427"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F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F00-0000B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F00-0000B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本市の公共建築物の多くは、市制施行の昭和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年までにかけて一斉に整備をしており整備後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年以上が経過しているため、有形固定資産減価償却率が６割以上の施設類型が多いと考えられる。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有形固定資産減価償却率は、全国・愛知県・類似団体の平均と比較すると高めの傾向があり、全国的に見て、本市は施設の老朽化が進んでいる。特に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の有形固定資産減価償却率は、８割を超えている。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については、「知多市新庁舎整備基本計画」に基づいて、建替えを実施していく。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策定の「知多市公共施設再配置計画」において、建替え（体育館）、複合化（健康増進施設）、他施設での代替による廃止の検討（プール）を計画し、令和５年度末に健康増進施設を整備し、プール２か所を廃止した。有形固定資産減価償却率が低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については、対象の２施設の清掃センター及び東鴻之巣最終処分場が、それぞれ平成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年度及び平成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年度に整備されており、比較的新しい施設のためであると考えられる。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の一人当たり有形固定資産（償却資産）額は、全国平均、愛知県平均、類似団体平均に比べると、低いことがわかる。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83,610
81,314
45.90
32,453,308
31,151,282
1,239,213
18,381,714
14,264,822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rgbClr val="FF0000"/>
              </a:solidFill>
              <a:effectLst/>
              <a:latin typeface="+mn-lt"/>
              <a:ea typeface="+mn-ea"/>
              <a:cs typeface="+mn-cs"/>
            </a:rPr>
            <a:t>　</a:t>
          </a:r>
          <a:r>
            <a:rPr kumimoji="1" lang="ja-JP" altLang="ja-JP" sz="1000" b="0" i="0" baseline="0">
              <a:solidFill>
                <a:sysClr val="windowText" lastClr="000000"/>
              </a:solidFill>
              <a:effectLst/>
              <a:latin typeface="+mn-lt"/>
              <a:ea typeface="+mn-ea"/>
              <a:cs typeface="+mn-cs"/>
            </a:rPr>
            <a:t>令和</a:t>
          </a:r>
          <a:r>
            <a:rPr kumimoji="1" lang="ja-JP" altLang="en-US" sz="1000" b="0" i="0" baseline="0">
              <a:solidFill>
                <a:sysClr val="windowText" lastClr="000000"/>
              </a:solidFill>
              <a:effectLst/>
              <a:latin typeface="+mn-lt"/>
              <a:ea typeface="+mn-ea"/>
              <a:cs typeface="+mn-cs"/>
            </a:rPr>
            <a:t>５</a:t>
          </a:r>
          <a:r>
            <a:rPr kumimoji="1" lang="ja-JP" altLang="ja-JP" sz="1000" b="0" i="0" baseline="0">
              <a:solidFill>
                <a:sysClr val="windowText" lastClr="000000"/>
              </a:solidFill>
              <a:effectLst/>
              <a:latin typeface="+mn-lt"/>
              <a:ea typeface="+mn-ea"/>
              <a:cs typeface="+mn-cs"/>
            </a:rPr>
            <a:t>年度は、</a:t>
          </a:r>
          <a:r>
            <a:rPr kumimoji="1" lang="ja-JP" altLang="ja-JP" sz="1000" b="0" i="0" baseline="0">
              <a:solidFill>
                <a:schemeClr val="dk1"/>
              </a:solidFill>
              <a:effectLst/>
              <a:latin typeface="+mn-lt"/>
              <a:ea typeface="+mn-ea"/>
              <a:cs typeface="+mn-cs"/>
            </a:rPr>
            <a:t>高齢者保健福祉費の増など</a:t>
          </a:r>
          <a:r>
            <a:rPr kumimoji="1" lang="ja-JP" altLang="en-US" sz="1000" b="0" i="0" baseline="0">
              <a:solidFill>
                <a:schemeClr val="dk1"/>
              </a:solidFill>
              <a:effectLst/>
              <a:latin typeface="+mn-lt"/>
              <a:ea typeface="+mn-ea"/>
              <a:cs typeface="+mn-cs"/>
            </a:rPr>
            <a:t>による</a:t>
          </a:r>
          <a:r>
            <a:rPr kumimoji="1" lang="ja-JP" altLang="ja-JP" sz="1000" b="0" i="0" baseline="0">
              <a:solidFill>
                <a:schemeClr val="dk1"/>
              </a:solidFill>
              <a:effectLst/>
              <a:latin typeface="+mn-lt"/>
              <a:ea typeface="+mn-ea"/>
              <a:cs typeface="+mn-cs"/>
            </a:rPr>
            <a:t>基準財政需要額</a:t>
          </a:r>
          <a:r>
            <a:rPr kumimoji="1" lang="ja-JP" altLang="en-US" sz="1000" b="0" i="0" baseline="0">
              <a:solidFill>
                <a:schemeClr val="dk1"/>
              </a:solidFill>
              <a:effectLst/>
              <a:latin typeface="+mn-lt"/>
              <a:ea typeface="+mn-ea"/>
              <a:cs typeface="+mn-cs"/>
            </a:rPr>
            <a:t>の伸びが</a:t>
          </a:r>
          <a:r>
            <a:rPr kumimoji="1" lang="ja-JP" altLang="ja-JP" sz="1000" b="0" i="0" baseline="0">
              <a:solidFill>
                <a:schemeClr val="dk1"/>
              </a:solidFill>
              <a:effectLst/>
              <a:latin typeface="+mn-lt"/>
              <a:ea typeface="+mn-ea"/>
              <a:cs typeface="+mn-cs"/>
            </a:rPr>
            <a:t>、</a:t>
          </a:r>
          <a:r>
            <a:rPr kumimoji="1" lang="ja-JP" altLang="en-US" sz="1000" b="0" i="0" baseline="0">
              <a:solidFill>
                <a:sysClr val="windowText" lastClr="000000"/>
              </a:solidFill>
              <a:effectLst/>
              <a:latin typeface="+mn-lt"/>
              <a:ea typeface="+mn-ea"/>
              <a:cs typeface="+mn-cs"/>
            </a:rPr>
            <a:t>地方消費税交付金の増</a:t>
          </a:r>
          <a:r>
            <a:rPr kumimoji="1" lang="ja-JP" altLang="ja-JP" sz="1000" b="0" i="0" baseline="0">
              <a:solidFill>
                <a:sysClr val="windowText" lastClr="000000"/>
              </a:solidFill>
              <a:effectLst/>
              <a:latin typeface="+mn-lt"/>
              <a:ea typeface="+mn-ea"/>
              <a:cs typeface="+mn-cs"/>
            </a:rPr>
            <a:t>など</a:t>
          </a:r>
          <a:r>
            <a:rPr kumimoji="1" lang="ja-JP" altLang="en-US" sz="1000" b="0" i="0" baseline="0">
              <a:solidFill>
                <a:sysClr val="windowText" lastClr="000000"/>
              </a:solidFill>
              <a:effectLst/>
              <a:latin typeface="+mn-lt"/>
              <a:ea typeface="+mn-ea"/>
              <a:cs typeface="+mn-cs"/>
            </a:rPr>
            <a:t>による</a:t>
          </a:r>
          <a:r>
            <a:rPr kumimoji="1" lang="ja-JP" altLang="ja-JP" sz="1000" b="0" i="0" baseline="0">
              <a:solidFill>
                <a:sysClr val="windowText" lastClr="000000"/>
              </a:solidFill>
              <a:effectLst/>
              <a:latin typeface="+mn-lt"/>
              <a:ea typeface="+mn-ea"/>
              <a:cs typeface="+mn-cs"/>
            </a:rPr>
            <a:t>基準財政収入額</a:t>
          </a:r>
          <a:r>
            <a:rPr kumimoji="1" lang="ja-JP" altLang="en-US" sz="1000" b="0" i="0" baseline="0">
              <a:solidFill>
                <a:sysClr val="windowText" lastClr="000000"/>
              </a:solidFill>
              <a:effectLst/>
              <a:latin typeface="+mn-lt"/>
              <a:ea typeface="+mn-ea"/>
              <a:cs typeface="+mn-cs"/>
            </a:rPr>
            <a:t>の伸びを上回ったことにより</a:t>
          </a:r>
          <a:r>
            <a:rPr kumimoji="1" lang="ja-JP" altLang="ja-JP" sz="1000" b="0" i="0" baseline="0">
              <a:solidFill>
                <a:sysClr val="windowText" lastClr="000000"/>
              </a:solidFill>
              <a:effectLst/>
              <a:latin typeface="+mn-lt"/>
              <a:ea typeface="+mn-ea"/>
              <a:cs typeface="+mn-cs"/>
            </a:rPr>
            <a:t>、３か年平均の財政力指数は、前年度から</a:t>
          </a:r>
          <a:r>
            <a:rPr kumimoji="1" lang="en-US" altLang="ja-JP" sz="1000" b="0" i="0" baseline="0">
              <a:solidFill>
                <a:sysClr val="windowText" lastClr="000000"/>
              </a:solidFill>
              <a:effectLst/>
              <a:latin typeface="+mn-lt"/>
              <a:ea typeface="+mn-ea"/>
              <a:cs typeface="+mn-cs"/>
            </a:rPr>
            <a:t>0.02</a:t>
          </a:r>
          <a:r>
            <a:rPr kumimoji="1" lang="ja-JP" altLang="ja-JP" sz="1000" b="0" i="0" baseline="0">
              <a:solidFill>
                <a:sysClr val="windowText" lastClr="000000"/>
              </a:solidFill>
              <a:effectLst/>
              <a:latin typeface="+mn-lt"/>
              <a:ea typeface="+mn-ea"/>
              <a:cs typeface="+mn-cs"/>
            </a:rPr>
            <a:t>ポイント減少した。</a:t>
          </a:r>
          <a:endParaRPr lang="ja-JP" altLang="ja-JP" sz="1100">
            <a:solidFill>
              <a:sysClr val="windowText" lastClr="000000"/>
            </a:solidFill>
            <a:effectLst/>
          </a:endParaRPr>
        </a:p>
        <a:p>
          <a:pPr eaLnBrk="1" fontAlgn="auto" latinLnBrk="0" hangingPunct="1"/>
          <a:r>
            <a:rPr kumimoji="1" lang="ja-JP" altLang="ja-JP" sz="1000" b="0" i="0" baseline="0">
              <a:solidFill>
                <a:srgbClr val="FF0000"/>
              </a:solidFill>
              <a:effectLst/>
              <a:latin typeface="+mn-lt"/>
              <a:ea typeface="+mn-ea"/>
              <a:cs typeface="+mn-cs"/>
            </a:rPr>
            <a:t>　</a:t>
          </a:r>
          <a:r>
            <a:rPr kumimoji="1" lang="ja-JP" altLang="en-US" sz="1000" b="0" i="0" baseline="0">
              <a:solidFill>
                <a:sysClr val="windowText" lastClr="000000"/>
              </a:solidFill>
              <a:effectLst/>
              <a:latin typeface="+mn-lt"/>
              <a:ea typeface="+mn-ea"/>
              <a:cs typeface="+mn-cs"/>
            </a:rPr>
            <a:t>類似団体平均を上回っているが、低下傾向にあり、</a:t>
          </a:r>
          <a:r>
            <a:rPr kumimoji="1" lang="ja-JP" altLang="ja-JP" sz="1000" b="0" i="0" baseline="0">
              <a:solidFill>
                <a:sysClr val="windowText" lastClr="000000"/>
              </a:solidFill>
              <a:effectLst/>
              <a:latin typeface="+mn-lt"/>
              <a:ea typeface="+mn-ea"/>
              <a:cs typeface="+mn-cs"/>
            </a:rPr>
            <a:t>今後も高齢化の進行に伴い社会保障関係経費の増</a:t>
          </a:r>
          <a:r>
            <a:rPr kumimoji="1" lang="ja-JP" altLang="en-US" sz="1000" b="0" i="0" baseline="0">
              <a:solidFill>
                <a:sysClr val="windowText" lastClr="000000"/>
              </a:solidFill>
              <a:effectLst/>
              <a:latin typeface="+mn-lt"/>
              <a:ea typeface="+mn-ea"/>
              <a:cs typeface="+mn-cs"/>
            </a:rPr>
            <a:t>など</a:t>
          </a:r>
          <a:r>
            <a:rPr kumimoji="1" lang="ja-JP" altLang="ja-JP" sz="1000" b="0" i="0" baseline="0">
              <a:solidFill>
                <a:sysClr val="windowText" lastClr="000000"/>
              </a:solidFill>
              <a:effectLst/>
              <a:latin typeface="+mn-lt"/>
              <a:ea typeface="+mn-ea"/>
              <a:cs typeface="+mn-cs"/>
            </a:rPr>
            <a:t>が見込まれるため、財源不足が拡大し、財政力指数も悪化することが予測される。この状況を踏まえ、今後は、引き続き市有財産の有効活用や受益者負担の適正化などによる歳入確保と、事務事業の見直しや人件費の抑制などによる歳出削減に取り組み、財政構造の改善を図ることで、持続可能な財政基盤の確立を目指す。</a:t>
          </a:r>
          <a:endParaRPr lang="ja-JP" altLang="ja-JP" sz="11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73378</xdr:rowOff>
    </xdr:from>
    <xdr:to>
      <xdr:col>23</xdr:col>
      <xdr:colOff>133350</xdr:colOff>
      <xdr:row>40</xdr:row>
      <xdr:rowOff>100189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313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73378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045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33161</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911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33161</xdr:rowOff>
    </xdr:from>
    <xdr:to>
      <xdr:col>11</xdr:col>
      <xdr:colOff>31750</xdr:colOff>
      <xdr:row>40</xdr:row>
      <xdr:rowOff>33161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91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65916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22578</xdr:rowOff>
    </xdr:from>
    <xdr:to>
      <xdr:col>19</xdr:col>
      <xdr:colOff>184150</xdr:colOff>
      <xdr:row>40</xdr:row>
      <xdr:rowOff>124178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134355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153811</xdr:rowOff>
    </xdr:from>
    <xdr:to>
      <xdr:col>11</xdr:col>
      <xdr:colOff>82550</xdr:colOff>
      <xdr:row>40</xdr:row>
      <xdr:rowOff>83961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94138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153811</xdr:rowOff>
    </xdr:from>
    <xdr:to>
      <xdr:col>7</xdr:col>
      <xdr:colOff>31750</xdr:colOff>
      <xdr:row>40</xdr:row>
      <xdr:rowOff>83961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94138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rgbClr val="FF0000"/>
              </a:solidFill>
              <a:effectLst/>
              <a:latin typeface="+mn-lt"/>
              <a:ea typeface="+mn-ea"/>
              <a:cs typeface="+mn-cs"/>
            </a:rPr>
            <a:t>　</a:t>
          </a:r>
          <a:r>
            <a:rPr kumimoji="1" lang="ja-JP" altLang="ja-JP" sz="1000" b="0" i="0" baseline="0">
              <a:solidFill>
                <a:sysClr val="windowText" lastClr="000000"/>
              </a:solidFill>
              <a:effectLst/>
              <a:latin typeface="+mn-lt"/>
              <a:ea typeface="+mn-ea"/>
              <a:cs typeface="+mn-cs"/>
            </a:rPr>
            <a:t>令和</a:t>
          </a:r>
          <a:r>
            <a:rPr kumimoji="1" lang="ja-JP" altLang="en-US" sz="1000" b="0" i="0" baseline="0">
              <a:solidFill>
                <a:sysClr val="windowText" lastClr="000000"/>
              </a:solidFill>
              <a:effectLst/>
              <a:latin typeface="+mn-lt"/>
              <a:ea typeface="+mn-ea"/>
              <a:cs typeface="+mn-cs"/>
            </a:rPr>
            <a:t>５</a:t>
          </a:r>
          <a:r>
            <a:rPr kumimoji="1" lang="ja-JP" altLang="ja-JP" sz="1000" b="0" i="0" baseline="0">
              <a:solidFill>
                <a:sysClr val="windowText" lastClr="000000"/>
              </a:solidFill>
              <a:effectLst/>
              <a:latin typeface="+mn-lt"/>
              <a:ea typeface="+mn-ea"/>
              <a:cs typeface="+mn-cs"/>
            </a:rPr>
            <a:t>年度は、</a:t>
          </a:r>
          <a:r>
            <a:rPr kumimoji="1" lang="ja-JP" altLang="en-US" sz="1000" b="0" i="0" baseline="0">
              <a:solidFill>
                <a:sysClr val="windowText" lastClr="000000"/>
              </a:solidFill>
              <a:effectLst/>
              <a:latin typeface="+mn-lt"/>
              <a:ea typeface="+mn-ea"/>
              <a:cs typeface="+mn-cs"/>
            </a:rPr>
            <a:t>市税などの</a:t>
          </a:r>
          <a:r>
            <a:rPr kumimoji="1" lang="ja-JP" altLang="ja-JP" sz="1000" b="0" i="0" baseline="0">
              <a:solidFill>
                <a:sysClr val="windowText" lastClr="000000"/>
              </a:solidFill>
              <a:effectLst/>
              <a:latin typeface="+mn-lt"/>
              <a:ea typeface="+mn-ea"/>
              <a:cs typeface="+mn-cs"/>
            </a:rPr>
            <a:t>経常的な収入が減少し、</a:t>
          </a:r>
          <a:r>
            <a:rPr kumimoji="1" lang="ja-JP" altLang="en-US" sz="1000" b="0" i="0" baseline="0">
              <a:solidFill>
                <a:sysClr val="windowText" lastClr="000000"/>
              </a:solidFill>
              <a:effectLst/>
              <a:latin typeface="+mn-lt"/>
              <a:ea typeface="+mn-ea"/>
              <a:cs typeface="+mn-cs"/>
            </a:rPr>
            <a:t>人件費や扶助費の増など、</a:t>
          </a:r>
          <a:r>
            <a:rPr kumimoji="1" lang="ja-JP" altLang="ja-JP" sz="1000" b="0" i="0" baseline="0">
              <a:solidFill>
                <a:sysClr val="windowText" lastClr="000000"/>
              </a:solidFill>
              <a:effectLst/>
              <a:latin typeface="+mn-lt"/>
              <a:ea typeface="+mn-ea"/>
              <a:cs typeface="+mn-cs"/>
            </a:rPr>
            <a:t>経常</a:t>
          </a:r>
          <a:r>
            <a:rPr kumimoji="1" lang="ja-JP" altLang="en-US" sz="1000" b="0" i="0" baseline="0">
              <a:solidFill>
                <a:sysClr val="windowText" lastClr="000000"/>
              </a:solidFill>
              <a:effectLst/>
              <a:latin typeface="+mn-lt"/>
              <a:ea typeface="+mn-ea"/>
              <a:cs typeface="+mn-cs"/>
            </a:rPr>
            <a:t>的</a:t>
          </a:r>
          <a:r>
            <a:rPr kumimoji="1" lang="ja-JP" altLang="ja-JP" sz="1000" b="0" i="0" baseline="0">
              <a:solidFill>
                <a:sysClr val="windowText" lastClr="000000"/>
              </a:solidFill>
              <a:effectLst/>
              <a:latin typeface="+mn-lt"/>
              <a:ea typeface="+mn-ea"/>
              <a:cs typeface="+mn-cs"/>
            </a:rPr>
            <a:t>経費が増加したこと</a:t>
          </a:r>
          <a:r>
            <a:rPr kumimoji="1" lang="ja-JP" altLang="en-US" sz="1000" b="0" i="0" baseline="0">
              <a:solidFill>
                <a:sysClr val="windowText" lastClr="000000"/>
              </a:solidFill>
              <a:effectLst/>
              <a:latin typeface="+mn-lt"/>
              <a:ea typeface="+mn-ea"/>
              <a:cs typeface="+mn-cs"/>
            </a:rPr>
            <a:t>で</a:t>
          </a:r>
          <a:r>
            <a:rPr kumimoji="1" lang="ja-JP" altLang="ja-JP" sz="1000" b="0" i="0" baseline="0">
              <a:solidFill>
                <a:sysClr val="windowText" lastClr="000000"/>
              </a:solidFill>
              <a:effectLst/>
              <a:latin typeface="+mn-lt"/>
              <a:ea typeface="+mn-ea"/>
              <a:cs typeface="+mn-cs"/>
            </a:rPr>
            <a:t>、経常収支比率は</a:t>
          </a:r>
          <a:r>
            <a:rPr kumimoji="1" lang="en-US" altLang="ja-JP" sz="1000" b="0" i="0" baseline="0">
              <a:solidFill>
                <a:sysClr val="windowText" lastClr="000000"/>
              </a:solidFill>
              <a:effectLst/>
              <a:latin typeface="+mn-lt"/>
              <a:ea typeface="+mn-ea"/>
              <a:cs typeface="+mn-cs"/>
            </a:rPr>
            <a:t>3.6</a:t>
          </a:r>
          <a:r>
            <a:rPr kumimoji="1" lang="ja-JP" altLang="ja-JP" sz="1000" b="0" i="0" baseline="0">
              <a:solidFill>
                <a:sysClr val="windowText" lastClr="000000"/>
              </a:solidFill>
              <a:effectLst/>
              <a:latin typeface="+mn-lt"/>
              <a:ea typeface="+mn-ea"/>
              <a:cs typeface="+mn-cs"/>
            </a:rPr>
            <a:t>ポイント悪化し</a:t>
          </a:r>
          <a:r>
            <a:rPr kumimoji="1" lang="ja-JP" altLang="en-US" sz="1000" b="0" i="0" baseline="0">
              <a:solidFill>
                <a:sysClr val="windowText" lastClr="000000"/>
              </a:solidFill>
              <a:effectLst/>
              <a:latin typeface="+mn-lt"/>
              <a:ea typeface="+mn-ea"/>
              <a:cs typeface="+mn-cs"/>
            </a:rPr>
            <a:t>、類似団体平均を上回った。</a:t>
          </a:r>
          <a:endParaRPr lang="ja-JP" altLang="ja-JP" sz="1100">
            <a:solidFill>
              <a:sysClr val="windowText" lastClr="000000"/>
            </a:solidFill>
            <a:effectLst/>
          </a:endParaRPr>
        </a:p>
        <a:p>
          <a:pPr eaLnBrk="1" fontAlgn="auto" latinLnBrk="0" hangingPunct="1"/>
          <a:r>
            <a:rPr kumimoji="1" lang="ja-JP" altLang="ja-JP" sz="1000" b="0" i="0" baseline="0">
              <a:solidFill>
                <a:srgbClr val="FF0000"/>
              </a:solidFill>
              <a:effectLst/>
              <a:latin typeface="+mn-lt"/>
              <a:ea typeface="+mn-ea"/>
              <a:cs typeface="+mn-cs"/>
            </a:rPr>
            <a:t>　</a:t>
          </a:r>
          <a:r>
            <a:rPr kumimoji="1" lang="ja-JP" altLang="en-US" sz="1000" b="0" i="0" baseline="0">
              <a:solidFill>
                <a:sysClr val="windowText" lastClr="000000"/>
              </a:solidFill>
              <a:effectLst/>
              <a:latin typeface="+mn-lt"/>
              <a:ea typeface="+mn-ea"/>
              <a:cs typeface="+mn-cs"/>
            </a:rPr>
            <a:t>今後は、医療費や障害者福祉事業</a:t>
          </a:r>
          <a:r>
            <a:rPr kumimoji="1" lang="ja-JP" altLang="ja-JP" sz="1000" b="0" i="0" baseline="0">
              <a:solidFill>
                <a:sysClr val="windowText" lastClr="000000"/>
              </a:solidFill>
              <a:effectLst/>
              <a:latin typeface="+mn-lt"/>
              <a:ea typeface="+mn-ea"/>
              <a:cs typeface="+mn-cs"/>
            </a:rPr>
            <a:t>などの扶助費</a:t>
          </a:r>
          <a:r>
            <a:rPr kumimoji="1" lang="ja-JP" altLang="en-US" sz="1000" b="0" i="0" baseline="0">
              <a:solidFill>
                <a:sysClr val="windowText" lastClr="000000"/>
              </a:solidFill>
              <a:effectLst/>
              <a:latin typeface="+mn-lt"/>
              <a:ea typeface="+mn-ea"/>
              <a:cs typeface="+mn-cs"/>
            </a:rPr>
            <a:t>の増に加えて</a:t>
          </a:r>
          <a:r>
            <a:rPr kumimoji="1" lang="ja-JP" altLang="ja-JP" sz="1000" b="0" i="0" baseline="0">
              <a:solidFill>
                <a:sysClr val="windowText" lastClr="000000"/>
              </a:solidFill>
              <a:effectLst/>
              <a:latin typeface="+mn-lt"/>
              <a:ea typeface="+mn-ea"/>
              <a:cs typeface="+mn-cs"/>
            </a:rPr>
            <a:t>、</a:t>
          </a:r>
          <a:r>
            <a:rPr kumimoji="1" lang="ja-JP" altLang="en-US" sz="1000" b="0" i="0" baseline="0">
              <a:solidFill>
                <a:sysClr val="windowText" lastClr="000000"/>
              </a:solidFill>
              <a:effectLst/>
              <a:latin typeface="+mn-lt"/>
              <a:ea typeface="+mn-ea"/>
              <a:cs typeface="+mn-cs"/>
            </a:rPr>
            <a:t>老朽化した公共施設の改修や新庁舎整備などの大規模事業に係る公債費の増も見込まれることから、</a:t>
          </a:r>
          <a:r>
            <a:rPr kumimoji="1" lang="ja-JP" altLang="ja-JP" sz="1000" b="0" i="0" baseline="0">
              <a:solidFill>
                <a:sysClr val="windowText" lastClr="000000"/>
              </a:solidFill>
              <a:effectLst/>
              <a:latin typeface="+mn-lt"/>
              <a:ea typeface="+mn-ea"/>
              <a:cs typeface="+mn-cs"/>
            </a:rPr>
            <a:t>現状のままでは経常収支比率の上昇は避けられず、さらに悪化することが予測される。</a:t>
          </a:r>
          <a:r>
            <a:rPr kumimoji="1" lang="ja-JP" altLang="en-US" sz="1000" b="0" i="0" baseline="0">
              <a:solidFill>
                <a:sysClr val="windowText" lastClr="000000"/>
              </a:solidFill>
              <a:effectLst/>
              <a:latin typeface="+mn-lt"/>
              <a:ea typeface="+mn-ea"/>
              <a:cs typeface="+mn-cs"/>
            </a:rPr>
            <a:t>将来にわたり持続可能な財政基盤の確立を図るため、５年度に策定したちた行革プラン</a:t>
          </a:r>
          <a:r>
            <a:rPr kumimoji="1" lang="en-US" altLang="ja-JP" sz="1000" b="0" i="0" baseline="0">
              <a:solidFill>
                <a:sysClr val="windowText" lastClr="000000"/>
              </a:solidFill>
              <a:effectLst/>
              <a:latin typeface="+mn-lt"/>
              <a:ea typeface="+mn-ea"/>
              <a:cs typeface="+mn-cs"/>
            </a:rPr>
            <a:t>2024</a:t>
          </a:r>
          <a:r>
            <a:rPr kumimoji="1" lang="ja-JP" altLang="en-US" sz="1000" b="0" i="0" baseline="0">
              <a:solidFill>
                <a:sysClr val="windowText" lastClr="000000"/>
              </a:solidFill>
              <a:effectLst/>
              <a:latin typeface="+mn-lt"/>
              <a:ea typeface="+mn-ea"/>
              <a:cs typeface="+mn-cs"/>
            </a:rPr>
            <a:t>に基づき、</a:t>
          </a:r>
          <a:r>
            <a:rPr kumimoji="1" lang="ja-JP" altLang="ja-JP" sz="1000" b="0" i="0" baseline="0">
              <a:solidFill>
                <a:sysClr val="windowText" lastClr="000000"/>
              </a:solidFill>
              <a:effectLst/>
              <a:latin typeface="+mn-lt"/>
              <a:ea typeface="+mn-ea"/>
              <a:cs typeface="+mn-cs"/>
            </a:rPr>
            <a:t>事務事業の見直し</a:t>
          </a:r>
          <a:r>
            <a:rPr kumimoji="1" lang="ja-JP" altLang="en-US" sz="1000" b="0" i="0" baseline="0">
              <a:solidFill>
                <a:sysClr val="windowText" lastClr="000000"/>
              </a:solidFill>
              <a:effectLst/>
              <a:latin typeface="+mn-lt"/>
              <a:ea typeface="+mn-ea"/>
              <a:cs typeface="+mn-cs"/>
            </a:rPr>
            <a:t>や</a:t>
          </a:r>
          <a:r>
            <a:rPr kumimoji="1" lang="ja-JP" altLang="ja-JP" sz="1000" b="0" i="0" baseline="0">
              <a:solidFill>
                <a:sysClr val="windowText" lastClr="000000"/>
              </a:solidFill>
              <a:effectLst/>
              <a:latin typeface="+mn-lt"/>
              <a:ea typeface="+mn-ea"/>
              <a:cs typeface="+mn-cs"/>
            </a:rPr>
            <a:t>人件費の抑制</a:t>
          </a:r>
          <a:r>
            <a:rPr kumimoji="1" lang="ja-JP" altLang="en-US" sz="1000" b="0" i="0" baseline="0">
              <a:solidFill>
                <a:sysClr val="windowText" lastClr="000000"/>
              </a:solidFill>
              <a:effectLst/>
              <a:latin typeface="+mn-lt"/>
              <a:ea typeface="+mn-ea"/>
              <a:cs typeface="+mn-cs"/>
            </a:rPr>
            <a:t>など</a:t>
          </a:r>
          <a:r>
            <a:rPr kumimoji="1" lang="ja-JP" altLang="ja-JP" sz="1000" b="0" i="0" baseline="0">
              <a:solidFill>
                <a:sysClr val="windowText" lastClr="000000"/>
              </a:solidFill>
              <a:effectLst/>
              <a:latin typeface="+mn-lt"/>
              <a:ea typeface="+mn-ea"/>
              <a:cs typeface="+mn-cs"/>
            </a:rPr>
            <a:t>によ</a:t>
          </a:r>
          <a:r>
            <a:rPr kumimoji="1" lang="ja-JP" altLang="en-US" sz="1000" b="0" i="0" baseline="0">
              <a:solidFill>
                <a:sysClr val="windowText" lastClr="000000"/>
              </a:solidFill>
              <a:effectLst/>
              <a:latin typeface="+mn-lt"/>
              <a:ea typeface="+mn-ea"/>
              <a:cs typeface="+mn-cs"/>
            </a:rPr>
            <a:t>る</a:t>
          </a:r>
          <a:r>
            <a:rPr kumimoji="1" lang="ja-JP" altLang="ja-JP" sz="1000" b="0" i="0" baseline="0">
              <a:solidFill>
                <a:sysClr val="windowText" lastClr="000000"/>
              </a:solidFill>
              <a:effectLst/>
              <a:latin typeface="+mn-lt"/>
              <a:ea typeface="+mn-ea"/>
              <a:cs typeface="+mn-cs"/>
            </a:rPr>
            <a:t>経常経費の削減に取り組むことで、経常収支比率の改善を図る。</a:t>
          </a:r>
          <a:endParaRPr lang="ja-JP" altLang="ja-JP" sz="11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133858</xdr:rowOff>
    </xdr:from>
    <xdr:to>
      <xdr:col>23</xdr:col>
      <xdr:colOff>133350</xdr:colOff>
      <xdr:row>63</xdr:row>
      <xdr:rowOff>138430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92308"/>
          <a:ext cx="8382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61</xdr:row>
      <xdr:rowOff>133858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0892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62</xdr:row>
      <xdr:rowOff>68580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089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68580</xdr:rowOff>
    </xdr:from>
    <xdr:to>
      <xdr:col>11</xdr:col>
      <xdr:colOff>31750</xdr:colOff>
      <xdr:row>63</xdr:row>
      <xdr:rowOff>90170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9848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59707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83058</xdr:rowOff>
    </xdr:from>
    <xdr:to>
      <xdr:col>19</xdr:col>
      <xdr:colOff>184150</xdr:colOff>
      <xdr:row>62</xdr:row>
      <xdr:rowOff>13208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23385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71120</xdr:rowOff>
    </xdr:from>
    <xdr:to>
      <xdr:col>15</xdr:col>
      <xdr:colOff>133350</xdr:colOff>
      <xdr:row>61</xdr:row>
      <xdr:rowOff>1270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157497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ysClr val="windowText" lastClr="000000"/>
              </a:solidFill>
              <a:effectLst/>
              <a:latin typeface="+mn-lt"/>
              <a:ea typeface="+mn-ea"/>
              <a:cs typeface="+mn-cs"/>
            </a:rPr>
            <a:t>　人件費は、</a:t>
          </a:r>
          <a:r>
            <a:rPr kumimoji="1" lang="ja-JP" altLang="en-US" sz="1000" b="0" i="0" baseline="0">
              <a:solidFill>
                <a:sysClr val="windowText" lastClr="000000"/>
              </a:solidFill>
              <a:effectLst/>
              <a:latin typeface="+mn-lt"/>
              <a:ea typeface="+mn-ea"/>
              <a:cs typeface="+mn-cs"/>
            </a:rPr>
            <a:t>給与改定による給料や期末勤勉手当の増などにより増額となった</a:t>
          </a:r>
          <a:r>
            <a:rPr kumimoji="1" lang="ja-JP" altLang="ja-JP" sz="1000" b="0" i="0" baseline="0">
              <a:solidFill>
                <a:sysClr val="windowText" lastClr="000000"/>
              </a:solidFill>
              <a:effectLst/>
              <a:latin typeface="+mn-lt"/>
              <a:ea typeface="+mn-ea"/>
              <a:cs typeface="+mn-cs"/>
            </a:rPr>
            <a:t>。今後は、効率的な組織運営による職員定数の適正化、業務の外部委託化、施設の指定管理者制度への移行などを進めることで人件費削減に取り組む。</a:t>
          </a:r>
          <a:endParaRPr kumimoji="1" lang="en-US" altLang="ja-JP" sz="1000" b="0" i="0" baseline="0">
            <a:solidFill>
              <a:sysClr val="windowText" lastClr="000000"/>
            </a:solidFill>
            <a:effectLst/>
            <a:latin typeface="+mn-lt"/>
            <a:ea typeface="+mn-ea"/>
            <a:cs typeface="+mn-cs"/>
          </a:endParaRPr>
        </a:p>
        <a:p>
          <a:pPr eaLnBrk="1" fontAlgn="auto" latinLnBrk="0" hangingPunct="1"/>
          <a:r>
            <a:rPr kumimoji="1" lang="ja-JP" altLang="en-US" sz="1000" b="0" i="0" baseline="0">
              <a:solidFill>
                <a:sysClr val="windowText" lastClr="000000"/>
              </a:solidFill>
              <a:effectLst/>
              <a:latin typeface="+mn-lt"/>
              <a:ea typeface="+mn-ea"/>
              <a:cs typeface="+mn-cs"/>
            </a:rPr>
            <a:t>　</a:t>
          </a:r>
          <a:r>
            <a:rPr kumimoji="1" lang="ja-JP" altLang="ja-JP" sz="1000" b="0" i="0" baseline="0">
              <a:solidFill>
                <a:sysClr val="windowText" lastClr="000000"/>
              </a:solidFill>
              <a:effectLst/>
              <a:latin typeface="+mn-lt"/>
              <a:ea typeface="+mn-ea"/>
              <a:cs typeface="+mn-cs"/>
            </a:rPr>
            <a:t>物件費及び維持補修費の総額は、</a:t>
          </a:r>
          <a:r>
            <a:rPr kumimoji="1" lang="ja-JP" altLang="en-US" sz="1000" b="0" i="0" baseline="0">
              <a:solidFill>
                <a:sysClr val="windowText" lastClr="000000"/>
              </a:solidFill>
              <a:effectLst/>
              <a:latin typeface="+mn-lt"/>
              <a:ea typeface="+mn-ea"/>
              <a:cs typeface="+mn-cs"/>
            </a:rPr>
            <a:t>プレミアム付き商品券事業の実施な</a:t>
          </a:r>
          <a:r>
            <a:rPr kumimoji="1" lang="ja-JP" altLang="ja-JP" sz="1000" b="0" i="0" baseline="0">
              <a:solidFill>
                <a:sysClr val="windowText" lastClr="000000"/>
              </a:solidFill>
              <a:effectLst/>
              <a:latin typeface="+mn-lt"/>
              <a:ea typeface="+mn-ea"/>
              <a:cs typeface="+mn-cs"/>
            </a:rPr>
            <a:t>どにより増額となった</a:t>
          </a:r>
          <a:r>
            <a:rPr kumimoji="1" lang="ja-JP" altLang="en-US" sz="1000" b="0" i="0" baseline="0">
              <a:solidFill>
                <a:sysClr val="windowText" lastClr="000000"/>
              </a:solidFill>
              <a:effectLst/>
              <a:latin typeface="+mn-lt"/>
              <a:ea typeface="+mn-ea"/>
              <a:cs typeface="+mn-cs"/>
            </a:rPr>
            <a:t>。今後は、直営で運営している</a:t>
          </a:r>
          <a:r>
            <a:rPr kumimoji="1" lang="ja-JP" altLang="ja-JP" sz="1000" b="0" i="0" baseline="0">
              <a:solidFill>
                <a:sysClr val="windowText" lastClr="000000"/>
              </a:solidFill>
              <a:effectLst/>
              <a:latin typeface="+mn-lt"/>
              <a:ea typeface="+mn-ea"/>
              <a:cs typeface="+mn-cs"/>
            </a:rPr>
            <a:t>ごみ処理施設</a:t>
          </a:r>
          <a:r>
            <a:rPr kumimoji="1" lang="ja-JP" altLang="en-US" sz="1000" b="0" i="0" baseline="0">
              <a:solidFill>
                <a:sysClr val="windowText" lastClr="000000"/>
              </a:solidFill>
              <a:effectLst/>
              <a:latin typeface="+mn-lt"/>
              <a:ea typeface="+mn-ea"/>
              <a:cs typeface="+mn-cs"/>
            </a:rPr>
            <a:t>が令和６年度から西知多医療厚生組合での運営に変更となること</a:t>
          </a:r>
          <a:r>
            <a:rPr kumimoji="1" lang="ja-JP" altLang="ja-JP" sz="1000" b="0" i="0" baseline="0">
              <a:solidFill>
                <a:sysClr val="windowText" lastClr="000000"/>
              </a:solidFill>
              <a:effectLst/>
              <a:latin typeface="+mn-lt"/>
              <a:ea typeface="+mn-ea"/>
              <a:cs typeface="+mn-cs"/>
            </a:rPr>
            <a:t>に伴い</a:t>
          </a:r>
          <a:r>
            <a:rPr kumimoji="1" lang="ja-JP" altLang="en-US" sz="1000" b="0" i="0" baseline="0">
              <a:solidFill>
                <a:sysClr val="windowText" lastClr="000000"/>
              </a:solidFill>
              <a:effectLst/>
              <a:latin typeface="+mn-lt"/>
              <a:ea typeface="+mn-ea"/>
              <a:cs typeface="+mn-cs"/>
            </a:rPr>
            <a:t>、</a:t>
          </a:r>
          <a:r>
            <a:rPr kumimoji="1" lang="ja-JP" altLang="ja-JP" sz="1000" b="0" i="0" baseline="0">
              <a:solidFill>
                <a:sysClr val="windowText" lastClr="000000"/>
              </a:solidFill>
              <a:effectLst/>
              <a:latin typeface="+mn-lt"/>
              <a:ea typeface="+mn-ea"/>
              <a:cs typeface="+mn-cs"/>
            </a:rPr>
            <a:t>物件費では</a:t>
          </a:r>
          <a:r>
            <a:rPr kumimoji="1" lang="ja-JP" altLang="en-US" sz="1000" b="0" i="0" baseline="0">
              <a:solidFill>
                <a:sysClr val="windowText" lastClr="000000"/>
              </a:solidFill>
              <a:effectLst/>
              <a:latin typeface="+mn-lt"/>
              <a:ea typeface="+mn-ea"/>
              <a:cs typeface="+mn-cs"/>
            </a:rPr>
            <a:t>大幅な</a:t>
          </a:r>
          <a:r>
            <a:rPr kumimoji="1" lang="ja-JP" altLang="ja-JP" sz="1000" b="0" i="0" baseline="0">
              <a:solidFill>
                <a:sysClr val="windowText" lastClr="000000"/>
              </a:solidFill>
              <a:effectLst/>
              <a:latin typeface="+mn-lt"/>
              <a:ea typeface="+mn-ea"/>
              <a:cs typeface="+mn-cs"/>
            </a:rPr>
            <a:t>減少が見込まれる</a:t>
          </a:r>
          <a:r>
            <a:rPr kumimoji="1" lang="ja-JP" altLang="en-US" sz="1000" b="0" i="0" baseline="0">
              <a:solidFill>
                <a:sysClr val="windowText" lastClr="000000"/>
              </a:solidFill>
              <a:effectLst/>
              <a:latin typeface="+mn-lt"/>
              <a:ea typeface="+mn-ea"/>
              <a:cs typeface="+mn-cs"/>
            </a:rPr>
            <a:t>。</a:t>
          </a:r>
          <a:r>
            <a:rPr kumimoji="1" lang="ja-JP" altLang="ja-JP" sz="1000" b="0" i="0" baseline="0">
              <a:solidFill>
                <a:sysClr val="windowText" lastClr="000000"/>
              </a:solidFill>
              <a:effectLst/>
              <a:latin typeface="+mn-lt"/>
              <a:ea typeface="+mn-ea"/>
              <a:cs typeface="+mn-cs"/>
            </a:rPr>
            <a:t>維持補修費は公共施設の老朽化により増加が見込まれるため、「公共施設等総合管理計画」に沿って施設の統廃合を進め、維持管理経費の削減を図る。</a:t>
          </a:r>
          <a:endParaRPr lang="ja-JP" altLang="ja-JP" sz="11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102848</xdr:rowOff>
    </xdr:from>
    <xdr:to>
      <xdr:col>23</xdr:col>
      <xdr:colOff>133350</xdr:colOff>
      <xdr:row>82</xdr:row>
      <xdr:rowOff>165418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61748"/>
          <a:ext cx="838200" cy="6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56671</xdr:rowOff>
    </xdr:from>
    <xdr:to>
      <xdr:col>19</xdr:col>
      <xdr:colOff>133350</xdr:colOff>
      <xdr:row>82</xdr:row>
      <xdr:rowOff>102848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15571"/>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47284</xdr:rowOff>
    </xdr:from>
    <xdr:to>
      <xdr:col>15</xdr:col>
      <xdr:colOff>82550</xdr:colOff>
      <xdr:row>82</xdr:row>
      <xdr:rowOff>56671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06184"/>
          <a:ext cx="889000" cy="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132204</xdr:rowOff>
    </xdr:from>
    <xdr:to>
      <xdr:col>11</xdr:col>
      <xdr:colOff>31750</xdr:colOff>
      <xdr:row>82</xdr:row>
      <xdr:rowOff>47284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19654"/>
          <a:ext cx="889000" cy="8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114618</xdr:rowOff>
    </xdr:from>
    <xdr:to>
      <xdr:col>23</xdr:col>
      <xdr:colOff>184150</xdr:colOff>
      <xdr:row>83</xdr:row>
      <xdr:rowOff>44768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7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86695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45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52048</xdr:rowOff>
    </xdr:from>
    <xdr:to>
      <xdr:col>19</xdr:col>
      <xdr:colOff>184150</xdr:colOff>
      <xdr:row>82</xdr:row>
      <xdr:rowOff>153648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1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163825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7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5871</xdr:rowOff>
    </xdr:from>
    <xdr:to>
      <xdr:col>15</xdr:col>
      <xdr:colOff>133350</xdr:colOff>
      <xdr:row>82</xdr:row>
      <xdr:rowOff>107471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117648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167934</xdr:rowOff>
    </xdr:from>
    <xdr:to>
      <xdr:col>11</xdr:col>
      <xdr:colOff>82550</xdr:colOff>
      <xdr:row>82</xdr:row>
      <xdr:rowOff>98084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108261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81404</xdr:rowOff>
    </xdr:from>
    <xdr:to>
      <xdr:col>7</xdr:col>
      <xdr:colOff>31750</xdr:colOff>
      <xdr:row>82</xdr:row>
      <xdr:rowOff>11554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6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21731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3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ラスパイレス指数は、経験年数階層における職員分布の変動などにより、前年から</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上昇したが、職制の見直しにより副課長職を廃止し、課長職としたことで課長級職員の人数が減少しており、低い水準を保っている。今後も第６次定員適正化計画などに基づき、給与の適正化に努める。</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149679</xdr:rowOff>
    </xdr:from>
    <xdr:to>
      <xdr:col>81</xdr:col>
      <xdr:colOff>44450</xdr:colOff>
      <xdr:row>84</xdr:row>
      <xdr:rowOff>82550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08579"/>
          <a:ext cx="8382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115207</xdr:rowOff>
    </xdr:from>
    <xdr:to>
      <xdr:col>77</xdr:col>
      <xdr:colOff>44450</xdr:colOff>
      <xdr:row>82</xdr:row>
      <xdr:rowOff>149679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1741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115207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1224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86</xdr:row>
      <xdr:rowOff>67129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122400"/>
          <a:ext cx="889000" cy="68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98879</xdr:rowOff>
    </xdr:from>
    <xdr:to>
      <xdr:col>77</xdr:col>
      <xdr:colOff>95250</xdr:colOff>
      <xdr:row>83</xdr:row>
      <xdr:rowOff>29029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39206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26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64407</xdr:rowOff>
    </xdr:from>
    <xdr:to>
      <xdr:col>73</xdr:col>
      <xdr:colOff>44450</xdr:colOff>
      <xdr:row>82</xdr:row>
      <xdr:rowOff>166007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4734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普通会計部門から公営企業等会計部門への人事異動などにより、前年度から</a:t>
          </a:r>
          <a:r>
            <a:rPr kumimoji="1" lang="en-US" altLang="ja-JP" sz="1100" baseline="0">
              <a:solidFill>
                <a:schemeClr val="dk1"/>
              </a:solidFill>
              <a:effectLst/>
              <a:latin typeface="+mn-lt"/>
              <a:ea typeface="+mn-ea"/>
              <a:cs typeface="+mn-cs"/>
            </a:rPr>
            <a:t>0.05</a:t>
          </a:r>
          <a:r>
            <a:rPr kumimoji="1" lang="ja-JP" altLang="ja-JP" sz="1100" baseline="0">
              <a:solidFill>
                <a:schemeClr val="dk1"/>
              </a:solidFill>
              <a:effectLst/>
              <a:latin typeface="+mn-lt"/>
              <a:ea typeface="+mn-ea"/>
              <a:cs typeface="+mn-cs"/>
            </a:rPr>
            <a:t>人減少した。今後も、職員の採用数の平準化、再任用職員の職員数の管理等、第６次定員適正化計画に沿って、職員定数の適正化に努める。</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151024</xdr:rowOff>
    </xdr:from>
    <xdr:to>
      <xdr:col>81</xdr:col>
      <xdr:colOff>44450</xdr:colOff>
      <xdr:row>62</xdr:row>
      <xdr:rowOff>161079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780924"/>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140970</xdr:rowOff>
    </xdr:from>
    <xdr:to>
      <xdr:col>77</xdr:col>
      <xdr:colOff>44450</xdr:colOff>
      <xdr:row>62</xdr:row>
      <xdr:rowOff>161079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7087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130916</xdr:rowOff>
    </xdr:from>
    <xdr:to>
      <xdr:col>72</xdr:col>
      <xdr:colOff>203200</xdr:colOff>
      <xdr:row>62</xdr:row>
      <xdr:rowOff>140970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6081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130916</xdr:rowOff>
    </xdr:from>
    <xdr:to>
      <xdr:col>68</xdr:col>
      <xdr:colOff>152400</xdr:colOff>
      <xdr:row>62</xdr:row>
      <xdr:rowOff>157056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760816"/>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100224</xdr:rowOff>
    </xdr:from>
    <xdr:to>
      <xdr:col>81</xdr:col>
      <xdr:colOff>95250</xdr:colOff>
      <xdr:row>63</xdr:row>
      <xdr:rowOff>30374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72301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0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110279</xdr:rowOff>
    </xdr:from>
    <xdr:to>
      <xdr:col>77</xdr:col>
      <xdr:colOff>95250</xdr:colOff>
      <xdr:row>63</xdr:row>
      <xdr:rowOff>40429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25206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26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90170</xdr:rowOff>
    </xdr:from>
    <xdr:to>
      <xdr:col>73</xdr:col>
      <xdr:colOff>44450</xdr:colOff>
      <xdr:row>63</xdr:row>
      <xdr:rowOff>20320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5097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80116</xdr:rowOff>
    </xdr:from>
    <xdr:to>
      <xdr:col>68</xdr:col>
      <xdr:colOff>203200</xdr:colOff>
      <xdr:row>63</xdr:row>
      <xdr:rowOff>10266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166493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9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106256</xdr:rowOff>
    </xdr:from>
    <xdr:to>
      <xdr:col>64</xdr:col>
      <xdr:colOff>152400</xdr:colOff>
      <xdr:row>63</xdr:row>
      <xdr:rowOff>36406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21183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rgbClr val="FF0000"/>
              </a:solidFill>
              <a:effectLst/>
              <a:latin typeface="+mn-lt"/>
              <a:ea typeface="+mn-ea"/>
              <a:cs typeface="+mn-cs"/>
            </a:rPr>
            <a:t>　</a:t>
          </a:r>
          <a:r>
            <a:rPr kumimoji="1" lang="ja-JP" altLang="ja-JP" sz="1000" b="0" i="0" baseline="0">
              <a:solidFill>
                <a:sysClr val="windowText" lastClr="000000"/>
              </a:solidFill>
              <a:effectLst/>
              <a:latin typeface="+mn-lt"/>
              <a:ea typeface="+mn-ea"/>
              <a:cs typeface="+mn-cs"/>
            </a:rPr>
            <a:t>令和</a:t>
          </a:r>
          <a:r>
            <a:rPr kumimoji="1" lang="ja-JP" altLang="en-US" sz="1000" b="0" i="0" baseline="0">
              <a:solidFill>
                <a:sysClr val="windowText" lastClr="000000"/>
              </a:solidFill>
              <a:effectLst/>
              <a:latin typeface="+mn-lt"/>
              <a:ea typeface="+mn-ea"/>
              <a:cs typeface="+mn-cs"/>
            </a:rPr>
            <a:t>５</a:t>
          </a:r>
          <a:r>
            <a:rPr kumimoji="1" lang="ja-JP" altLang="ja-JP" sz="1000" b="0" i="0" baseline="0">
              <a:solidFill>
                <a:sysClr val="windowText" lastClr="000000"/>
              </a:solidFill>
              <a:effectLst/>
              <a:latin typeface="+mn-lt"/>
              <a:ea typeface="+mn-ea"/>
              <a:cs typeface="+mn-cs"/>
            </a:rPr>
            <a:t>年度の実質公債費比率は前年度から</a:t>
          </a:r>
          <a:r>
            <a:rPr kumimoji="1" lang="en-US" altLang="ja-JP" sz="1000" b="0" i="0" baseline="0">
              <a:solidFill>
                <a:sysClr val="windowText" lastClr="000000"/>
              </a:solidFill>
              <a:effectLst/>
              <a:latin typeface="+mn-lt"/>
              <a:ea typeface="+mn-ea"/>
              <a:cs typeface="+mn-cs"/>
            </a:rPr>
            <a:t>0.8</a:t>
          </a:r>
          <a:r>
            <a:rPr kumimoji="1" lang="ja-JP" altLang="ja-JP" sz="1000" b="0" i="0" baseline="0">
              <a:solidFill>
                <a:sysClr val="windowText" lastClr="000000"/>
              </a:solidFill>
              <a:effectLst/>
              <a:latin typeface="+mn-lt"/>
              <a:ea typeface="+mn-ea"/>
              <a:cs typeface="+mn-cs"/>
            </a:rPr>
            <a:t>ポイント増加した。増の主な理由としては、</a:t>
          </a:r>
          <a:r>
            <a:rPr kumimoji="1" lang="ja-JP" altLang="en-US" sz="1000" b="0" i="0" baseline="0">
              <a:solidFill>
                <a:sysClr val="windowText" lastClr="000000"/>
              </a:solidFill>
              <a:effectLst/>
              <a:latin typeface="+mn-lt"/>
              <a:ea typeface="+mn-ea"/>
              <a:cs typeface="+mn-cs"/>
            </a:rPr>
            <a:t>３年度に借入れた朝倉駅前整備事業に係る地方債の元金償還が開始したことによる公債費の増など</a:t>
          </a:r>
          <a:r>
            <a:rPr kumimoji="1" lang="ja-JP" altLang="ja-JP" sz="1000" b="0" i="0" baseline="0">
              <a:solidFill>
                <a:sysClr val="windowText" lastClr="000000"/>
              </a:solidFill>
              <a:effectLst/>
              <a:latin typeface="+mn-lt"/>
              <a:ea typeface="+mn-ea"/>
              <a:cs typeface="+mn-cs"/>
            </a:rPr>
            <a:t>が挙げられる。</a:t>
          </a:r>
          <a:endParaRPr kumimoji="1" lang="en-US" altLang="ja-JP" sz="1000" b="0" i="0" baseline="0">
            <a:solidFill>
              <a:sysClr val="windowText" lastClr="000000"/>
            </a:solidFill>
            <a:effectLst/>
            <a:latin typeface="+mn-lt"/>
            <a:ea typeface="+mn-ea"/>
            <a:cs typeface="+mn-cs"/>
          </a:endParaRPr>
        </a:p>
        <a:p>
          <a:pPr eaLnBrk="1" fontAlgn="auto" latinLnBrk="0" hangingPunct="1"/>
          <a:r>
            <a:rPr kumimoji="1" lang="ja-JP" altLang="en-US" sz="1000" b="0" i="0" baseline="0">
              <a:solidFill>
                <a:sysClr val="windowText" lastClr="000000"/>
              </a:solidFill>
              <a:effectLst/>
              <a:latin typeface="+mn-lt"/>
              <a:ea typeface="+mn-ea"/>
              <a:cs typeface="+mn-cs"/>
            </a:rPr>
            <a:t>　類似団体平均を下回っているが、増加傾向にあり、</a:t>
          </a:r>
          <a:r>
            <a:rPr kumimoji="1" lang="ja-JP" altLang="ja-JP" sz="1000" b="0" i="0" baseline="0">
              <a:solidFill>
                <a:sysClr val="windowText" lastClr="000000"/>
              </a:solidFill>
              <a:effectLst/>
              <a:latin typeface="+mn-lt"/>
              <a:ea typeface="+mn-ea"/>
              <a:cs typeface="+mn-cs"/>
            </a:rPr>
            <a:t>今後</a:t>
          </a:r>
          <a:r>
            <a:rPr kumimoji="1" lang="ja-JP" altLang="en-US" sz="1000" b="0" i="0" baseline="0">
              <a:solidFill>
                <a:sysClr val="windowText" lastClr="000000"/>
              </a:solidFill>
              <a:effectLst/>
              <a:latin typeface="+mn-lt"/>
              <a:ea typeface="+mn-ea"/>
              <a:cs typeface="+mn-cs"/>
            </a:rPr>
            <a:t>の見通しとして</a:t>
          </a:r>
          <a:r>
            <a:rPr kumimoji="1" lang="ja-JP" altLang="ja-JP" sz="1000" b="0" i="0" baseline="0">
              <a:solidFill>
                <a:sysClr val="windowText" lastClr="000000"/>
              </a:solidFill>
              <a:effectLst/>
              <a:latin typeface="+mn-lt"/>
              <a:ea typeface="+mn-ea"/>
              <a:cs typeface="+mn-cs"/>
            </a:rPr>
            <a:t>は、老朽化した公共施設の改修や新庁舎整備などの大規模事業に係る地方債の発行が予定されて</a:t>
          </a:r>
          <a:r>
            <a:rPr kumimoji="1" lang="ja-JP" altLang="en-US" sz="1000" b="0" i="0" baseline="0">
              <a:solidFill>
                <a:sysClr val="windowText" lastClr="000000"/>
              </a:solidFill>
              <a:effectLst/>
              <a:latin typeface="+mn-lt"/>
              <a:ea typeface="+mn-ea"/>
              <a:cs typeface="+mn-cs"/>
            </a:rPr>
            <a:t>いることから</a:t>
          </a:r>
          <a:r>
            <a:rPr kumimoji="1" lang="ja-JP" altLang="ja-JP" sz="1000" b="0" i="0" baseline="0">
              <a:solidFill>
                <a:sysClr val="windowText" lastClr="000000"/>
              </a:solidFill>
              <a:effectLst/>
              <a:latin typeface="+mn-lt"/>
              <a:ea typeface="+mn-ea"/>
              <a:cs typeface="+mn-cs"/>
            </a:rPr>
            <a:t>、実質公債費比率は上昇</a:t>
          </a:r>
          <a:r>
            <a:rPr kumimoji="1" lang="ja-JP" altLang="en-US" sz="1000" b="0" i="0" baseline="0">
              <a:solidFill>
                <a:sysClr val="windowText" lastClr="000000"/>
              </a:solidFill>
              <a:effectLst/>
              <a:latin typeface="+mn-lt"/>
              <a:ea typeface="+mn-ea"/>
              <a:cs typeface="+mn-cs"/>
            </a:rPr>
            <a:t>が続くことが</a:t>
          </a:r>
          <a:r>
            <a:rPr kumimoji="1" lang="ja-JP" altLang="ja-JP" sz="1000" b="0" i="0" baseline="0">
              <a:solidFill>
                <a:sysClr val="windowText" lastClr="000000"/>
              </a:solidFill>
              <a:effectLst/>
              <a:latin typeface="+mn-lt"/>
              <a:ea typeface="+mn-ea"/>
              <a:cs typeface="+mn-cs"/>
            </a:rPr>
            <a:t>見込まれる。引き続き節度ある借り入れに努めるとともに、普通交付税で財政措置のある事業を中心に</a:t>
          </a:r>
          <a:r>
            <a:rPr kumimoji="1" lang="ja-JP" altLang="en-US" sz="1000" b="0" i="0" baseline="0">
              <a:solidFill>
                <a:sysClr val="windowText" lastClr="000000"/>
              </a:solidFill>
              <a:effectLst/>
              <a:latin typeface="+mn-lt"/>
              <a:ea typeface="+mn-ea"/>
              <a:cs typeface="+mn-cs"/>
            </a:rPr>
            <a:t>起債</a:t>
          </a:r>
          <a:r>
            <a:rPr kumimoji="1" lang="ja-JP" altLang="ja-JP" sz="1000" b="0" i="0" baseline="0">
              <a:solidFill>
                <a:sysClr val="windowText" lastClr="000000"/>
              </a:solidFill>
              <a:effectLst/>
              <a:latin typeface="+mn-lt"/>
              <a:ea typeface="+mn-ea"/>
              <a:cs typeface="+mn-cs"/>
            </a:rPr>
            <a:t>することにより、実質公債費比率の適正な水準の維持に努める。</a:t>
          </a:r>
          <a:endParaRPr lang="ja-JP" altLang="ja-JP" sz="11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120142</xdr:rowOff>
    </xdr:from>
    <xdr:to>
      <xdr:col>81</xdr:col>
      <xdr:colOff>44450</xdr:colOff>
      <xdr:row>38</xdr:row>
      <xdr:rowOff>25908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46379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52578</xdr:rowOff>
    </xdr:from>
    <xdr:to>
      <xdr:col>77</xdr:col>
      <xdr:colOff>44450</xdr:colOff>
      <xdr:row>37</xdr:row>
      <xdr:rowOff>120142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39622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146812</xdr:rowOff>
    </xdr:from>
    <xdr:to>
      <xdr:col>72</xdr:col>
      <xdr:colOff>203200</xdr:colOff>
      <xdr:row>37</xdr:row>
      <xdr:rowOff>52578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31901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88900</xdr:rowOff>
    </xdr:from>
    <xdr:to>
      <xdr:col>68</xdr:col>
      <xdr:colOff>152400</xdr:colOff>
      <xdr:row>36</xdr:row>
      <xdr:rowOff>146812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2611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146558</xdr:rowOff>
    </xdr:from>
    <xdr:to>
      <xdr:col>81</xdr:col>
      <xdr:colOff>95250</xdr:colOff>
      <xdr:row>38</xdr:row>
      <xdr:rowOff>76708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163085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33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69342</xdr:rowOff>
    </xdr:from>
    <xdr:to>
      <xdr:col>77</xdr:col>
      <xdr:colOff>95250</xdr:colOff>
      <xdr:row>37</xdr:row>
      <xdr:rowOff>170942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9669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18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1778</xdr:rowOff>
    </xdr:from>
    <xdr:to>
      <xdr:col>73</xdr:col>
      <xdr:colOff>44450</xdr:colOff>
      <xdr:row>37</xdr:row>
      <xdr:rowOff>103378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3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113555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11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96012</xdr:rowOff>
    </xdr:from>
    <xdr:to>
      <xdr:col>68</xdr:col>
      <xdr:colOff>203200</xdr:colOff>
      <xdr:row>37</xdr:row>
      <xdr:rowOff>26162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2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36339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03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38100</xdr:rowOff>
    </xdr:from>
    <xdr:to>
      <xdr:col>64</xdr:col>
      <xdr:colOff>152400</xdr:colOff>
      <xdr:row>36</xdr:row>
      <xdr:rowOff>139700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149877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ysClr val="windowText" lastClr="000000"/>
              </a:solidFill>
              <a:effectLst/>
              <a:latin typeface="+mn-lt"/>
              <a:ea typeface="+mn-ea"/>
              <a:cs typeface="+mn-cs"/>
            </a:rPr>
            <a:t>　令和</a:t>
          </a:r>
          <a:r>
            <a:rPr kumimoji="1" lang="ja-JP" altLang="en-US" sz="1000" b="0" i="0" baseline="0">
              <a:solidFill>
                <a:sysClr val="windowText" lastClr="000000"/>
              </a:solidFill>
              <a:effectLst/>
              <a:latin typeface="+mn-lt"/>
              <a:ea typeface="+mn-ea"/>
              <a:cs typeface="+mn-cs"/>
            </a:rPr>
            <a:t>５</a:t>
          </a:r>
          <a:r>
            <a:rPr kumimoji="1" lang="ja-JP" altLang="ja-JP" sz="1000" b="0" i="0" baseline="0">
              <a:solidFill>
                <a:sysClr val="windowText" lastClr="000000"/>
              </a:solidFill>
              <a:effectLst/>
              <a:latin typeface="+mn-lt"/>
              <a:ea typeface="+mn-ea"/>
              <a:cs typeface="+mn-cs"/>
            </a:rPr>
            <a:t>年度の将来負担比率は</a:t>
          </a:r>
          <a:r>
            <a:rPr kumimoji="1" lang="en-US" altLang="ja-JP" sz="1000" b="0" i="0" baseline="0">
              <a:solidFill>
                <a:sysClr val="windowText" lastClr="000000"/>
              </a:solidFill>
              <a:effectLst/>
              <a:latin typeface="+mn-lt"/>
              <a:ea typeface="+mn-ea"/>
              <a:cs typeface="+mn-cs"/>
            </a:rPr>
            <a:t>12.4</a:t>
          </a:r>
          <a:r>
            <a:rPr kumimoji="1" lang="ja-JP" altLang="ja-JP" sz="1000" b="0" i="0" baseline="0">
              <a:solidFill>
                <a:sysClr val="windowText" lastClr="000000"/>
              </a:solidFill>
              <a:effectLst/>
              <a:latin typeface="+mn-lt"/>
              <a:ea typeface="+mn-ea"/>
              <a:cs typeface="+mn-cs"/>
            </a:rPr>
            <a:t>％で、前年度から</a:t>
          </a:r>
          <a:r>
            <a:rPr kumimoji="1" lang="en-US" altLang="ja-JP" sz="1000" b="0" i="0" baseline="0">
              <a:solidFill>
                <a:sysClr val="windowText" lastClr="000000"/>
              </a:solidFill>
              <a:effectLst/>
              <a:latin typeface="+mn-lt"/>
              <a:ea typeface="+mn-ea"/>
              <a:cs typeface="+mn-cs"/>
            </a:rPr>
            <a:t>6.9</a:t>
          </a:r>
          <a:r>
            <a:rPr kumimoji="1" lang="ja-JP" altLang="ja-JP" sz="1000" b="0" i="0" baseline="0">
              <a:solidFill>
                <a:sysClr val="windowText" lastClr="000000"/>
              </a:solidFill>
              <a:effectLst/>
              <a:latin typeface="+mn-lt"/>
              <a:ea typeface="+mn-ea"/>
              <a:cs typeface="+mn-cs"/>
            </a:rPr>
            <a:t>ポイント</a:t>
          </a:r>
          <a:r>
            <a:rPr kumimoji="1" lang="ja-JP" altLang="en-US" sz="1000" b="0" i="0" baseline="0">
              <a:solidFill>
                <a:sysClr val="windowText" lastClr="000000"/>
              </a:solidFill>
              <a:effectLst/>
              <a:latin typeface="+mn-lt"/>
              <a:ea typeface="+mn-ea"/>
              <a:cs typeface="+mn-cs"/>
            </a:rPr>
            <a:t>増加</a:t>
          </a:r>
          <a:r>
            <a:rPr kumimoji="1" lang="ja-JP" altLang="ja-JP" sz="1000" b="0" i="0" baseline="0">
              <a:solidFill>
                <a:sysClr val="windowText" lastClr="000000"/>
              </a:solidFill>
              <a:effectLst/>
              <a:latin typeface="+mn-lt"/>
              <a:ea typeface="+mn-ea"/>
              <a:cs typeface="+mn-cs"/>
            </a:rPr>
            <a:t>し</a:t>
          </a:r>
          <a:r>
            <a:rPr kumimoji="1" lang="ja-JP" altLang="en-US" sz="1000" b="0" i="0" baseline="0">
              <a:solidFill>
                <a:sysClr val="windowText" lastClr="000000"/>
              </a:solidFill>
              <a:effectLst/>
              <a:latin typeface="+mn-lt"/>
              <a:ea typeface="+mn-ea"/>
              <a:cs typeface="+mn-cs"/>
            </a:rPr>
            <a:t>、類似団体平均を上回った</a:t>
          </a:r>
          <a:r>
            <a:rPr kumimoji="1" lang="ja-JP" altLang="ja-JP" sz="1000" b="0" i="0" baseline="0">
              <a:solidFill>
                <a:sysClr val="windowText" lastClr="000000"/>
              </a:solidFill>
              <a:effectLst/>
              <a:latin typeface="+mn-lt"/>
              <a:ea typeface="+mn-ea"/>
              <a:cs typeface="+mn-cs"/>
            </a:rPr>
            <a:t>。これは、</a:t>
          </a:r>
          <a:r>
            <a:rPr kumimoji="1" lang="ja-JP" altLang="en-US" sz="1000" b="0" i="0" baseline="0">
              <a:solidFill>
                <a:sysClr val="windowText" lastClr="000000"/>
              </a:solidFill>
              <a:effectLst/>
              <a:latin typeface="+mn-lt"/>
              <a:ea typeface="+mn-ea"/>
              <a:cs typeface="+mn-cs"/>
            </a:rPr>
            <a:t>西知多医療厚生組合がごみ処理施設建設に係る地方債を発行したことや、特定目的基金残高の減に伴う</a:t>
          </a:r>
          <a:r>
            <a:rPr kumimoji="1" lang="ja-JP" altLang="ja-JP" sz="1000" b="0" i="0" baseline="0">
              <a:solidFill>
                <a:sysClr val="windowText" lastClr="000000"/>
              </a:solidFill>
              <a:effectLst/>
              <a:latin typeface="+mn-lt"/>
              <a:ea typeface="+mn-ea"/>
              <a:cs typeface="+mn-cs"/>
            </a:rPr>
            <a:t>充当可能基金額の</a:t>
          </a:r>
          <a:r>
            <a:rPr kumimoji="1" lang="ja-JP" altLang="en-US" sz="1000" b="0" i="0" baseline="0">
              <a:solidFill>
                <a:sysClr val="windowText" lastClr="000000"/>
              </a:solidFill>
              <a:effectLst/>
              <a:latin typeface="+mn-lt"/>
              <a:ea typeface="+mn-ea"/>
              <a:cs typeface="+mn-cs"/>
            </a:rPr>
            <a:t>減</a:t>
          </a:r>
          <a:r>
            <a:rPr kumimoji="1" lang="ja-JP" altLang="ja-JP" sz="1000" b="0" i="0" baseline="0">
              <a:solidFill>
                <a:sysClr val="windowText" lastClr="000000"/>
              </a:solidFill>
              <a:effectLst/>
              <a:latin typeface="+mn-lt"/>
              <a:ea typeface="+mn-ea"/>
              <a:cs typeface="+mn-cs"/>
            </a:rPr>
            <a:t>などによるものである。</a:t>
          </a:r>
          <a:endParaRPr lang="ja-JP" altLang="ja-JP" sz="11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今後は、下水道事業債の償還が進むが、</a:t>
          </a:r>
          <a:r>
            <a:rPr kumimoji="1" lang="ja-JP" altLang="ja-JP" sz="1000" b="0" i="0" baseline="0">
              <a:solidFill>
                <a:schemeClr val="dk1"/>
              </a:solidFill>
              <a:effectLst/>
              <a:latin typeface="+mn-lt"/>
              <a:ea typeface="+mn-ea"/>
              <a:cs typeface="+mn-cs"/>
            </a:rPr>
            <a:t>老朽化した公共施設の改修や新庁舎整備などの大規模事業に係る</a:t>
          </a:r>
          <a:r>
            <a:rPr kumimoji="1" lang="ja-JP" altLang="en-US" sz="1000" b="0" i="0" baseline="0">
              <a:solidFill>
                <a:schemeClr val="dk1"/>
              </a:solidFill>
              <a:effectLst/>
              <a:latin typeface="+mn-lt"/>
              <a:ea typeface="+mn-ea"/>
              <a:cs typeface="+mn-cs"/>
            </a:rPr>
            <a:t>地方債の発行が予定されており</a:t>
          </a:r>
          <a:r>
            <a:rPr kumimoji="1" lang="ja-JP" altLang="ja-JP" sz="1000" b="0" i="0" baseline="0">
              <a:solidFill>
                <a:sysClr val="windowText" lastClr="000000"/>
              </a:solidFill>
              <a:effectLst/>
              <a:latin typeface="+mn-lt"/>
              <a:ea typeface="+mn-ea"/>
              <a:cs typeface="+mn-cs"/>
            </a:rPr>
            <a:t>、将来負担比率は</a:t>
          </a:r>
          <a:r>
            <a:rPr kumimoji="1" lang="ja-JP" altLang="en-US" sz="1000" b="0" i="0" baseline="0">
              <a:solidFill>
                <a:sysClr val="windowText" lastClr="000000"/>
              </a:solidFill>
              <a:effectLst/>
              <a:latin typeface="+mn-lt"/>
              <a:ea typeface="+mn-ea"/>
              <a:cs typeface="+mn-cs"/>
            </a:rPr>
            <a:t>増加が見込まれることから、事業実施の適正化を図り、財政の健全化に努める。</a:t>
          </a:r>
          <a:endParaRPr lang="ja-JP" altLang="ja-JP" sz="11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55396</xdr:rowOff>
    </xdr:from>
    <xdr:to>
      <xdr:col>81</xdr:col>
      <xdr:colOff>44450</xdr:colOff>
      <xdr:row>14</xdr:row>
      <xdr:rowOff>134681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455696"/>
          <a:ext cx="8382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55396</xdr:rowOff>
    </xdr:from>
    <xdr:to>
      <xdr:col>77</xdr:col>
      <xdr:colOff>44450</xdr:colOff>
      <xdr:row>14</xdr:row>
      <xdr:rowOff>119743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455696"/>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94420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494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119743</xdr:rowOff>
    </xdr:from>
    <xdr:to>
      <xdr:col>72</xdr:col>
      <xdr:colOff>203200</xdr:colOff>
      <xdr:row>14</xdr:row>
      <xdr:rowOff>161109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52004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161109</xdr:rowOff>
    </xdr:from>
    <xdr:to>
      <xdr:col>68</xdr:col>
      <xdr:colOff>152400</xdr:colOff>
      <xdr:row>15</xdr:row>
      <xdr:rowOff>19534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561409"/>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65452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70048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83881</xdr:rowOff>
    </xdr:from>
    <xdr:to>
      <xdr:col>81</xdr:col>
      <xdr:colOff>95250</xdr:colOff>
      <xdr:row>15</xdr:row>
      <xdr:rowOff>14031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48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55958</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45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4596</xdr:rowOff>
    </xdr:from>
    <xdr:to>
      <xdr:col>77</xdr:col>
      <xdr:colOff>95250</xdr:colOff>
      <xdr:row>14</xdr:row>
      <xdr:rowOff>106196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0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116373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1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46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155320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55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110309</xdr:rowOff>
    </xdr:from>
    <xdr:to>
      <xdr:col>68</xdr:col>
      <xdr:colOff>203200</xdr:colOff>
      <xdr:row>15</xdr:row>
      <xdr:rowOff>40459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51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50636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27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140184</xdr:rowOff>
    </xdr:from>
    <xdr:to>
      <xdr:col>64</xdr:col>
      <xdr:colOff>152400</xdr:colOff>
      <xdr:row>15</xdr:row>
      <xdr:rowOff>70334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54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80511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83,610
81,314
45.90
32,453,308
31,151,282
1,239,213
18,381,714
14,264,822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ysClr val="windowText" lastClr="000000"/>
              </a:solidFill>
              <a:effectLst/>
              <a:latin typeface="+mn-lt"/>
              <a:ea typeface="+mn-ea"/>
              <a:cs typeface="+mn-cs"/>
            </a:rPr>
            <a:t>給与改定による増</a:t>
          </a:r>
          <a:r>
            <a:rPr kumimoji="1" lang="ja-JP" altLang="ja-JP" sz="1100">
              <a:solidFill>
                <a:schemeClr val="dk1"/>
              </a:solidFill>
              <a:effectLst/>
              <a:latin typeface="+mn-lt"/>
              <a:ea typeface="+mn-ea"/>
              <a:cs typeface="+mn-cs"/>
            </a:rPr>
            <a:t>などにより、経常収支比率は、前年度と比べ</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類似団体と比較して人件費の割合が高い傾向にあることから、今後も効率的な組織運営による職員定数の適正化、業務の外部委託化、施設の指定管理者制度への移行などを進め、人件費の抑制を図る。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95976</xdr:rowOff>
    </xdr:from>
    <xdr:to>
      <xdr:col>24</xdr:col>
      <xdr:colOff>25400</xdr:colOff>
      <xdr:row>37</xdr:row>
      <xdr:rowOff>161290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3962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95976</xdr:rowOff>
    </xdr:from>
    <xdr:to>
      <xdr:col>19</xdr:col>
      <xdr:colOff>187325</xdr:colOff>
      <xdr:row>37</xdr:row>
      <xdr:rowOff>115570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4396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38</xdr:row>
      <xdr:rowOff>74749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5922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11067</xdr:rowOff>
    </xdr:from>
    <xdr:to>
      <xdr:col>11</xdr:col>
      <xdr:colOff>9525</xdr:colOff>
      <xdr:row>38</xdr:row>
      <xdr:rowOff>74749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54717"/>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45176</xdr:rowOff>
    </xdr:from>
    <xdr:to>
      <xdr:col>20</xdr:col>
      <xdr:colOff>38100</xdr:colOff>
      <xdr:row>37</xdr:row>
      <xdr:rowOff>146776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131553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75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23949</xdr:rowOff>
    </xdr:from>
    <xdr:to>
      <xdr:col>11</xdr:col>
      <xdr:colOff>60325</xdr:colOff>
      <xdr:row>38</xdr:row>
      <xdr:rowOff>125549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110326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2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131717</xdr:rowOff>
    </xdr:from>
    <xdr:to>
      <xdr:col>6</xdr:col>
      <xdr:colOff>171450</xdr:colOff>
      <xdr:row>37</xdr:row>
      <xdr:rowOff>61867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46644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en-US" sz="900">
              <a:solidFill>
                <a:schemeClr val="dk1"/>
              </a:solidFill>
              <a:effectLst/>
              <a:latin typeface="+mn-lt"/>
              <a:ea typeface="+mn-ea"/>
              <a:cs typeface="+mn-cs"/>
            </a:rPr>
            <a:t>令和５年度は、</a:t>
          </a:r>
          <a:r>
            <a:rPr kumimoji="1" lang="ja-JP" altLang="en-US" sz="900">
              <a:solidFill>
                <a:sysClr val="windowText" lastClr="000000"/>
              </a:solidFill>
              <a:effectLst/>
              <a:latin typeface="+mn-lt"/>
              <a:ea typeface="+mn-ea"/>
              <a:cs typeface="+mn-cs"/>
            </a:rPr>
            <a:t>燃料費の高騰によるごみ処理施設運転管理委託料の増などにより、前年度と</a:t>
          </a:r>
          <a:r>
            <a:rPr kumimoji="1" lang="ja-JP" altLang="en-US" sz="900">
              <a:solidFill>
                <a:schemeClr val="dk1"/>
              </a:solidFill>
              <a:effectLst/>
              <a:latin typeface="+mn-lt"/>
              <a:ea typeface="+mn-ea"/>
              <a:cs typeface="+mn-cs"/>
            </a:rPr>
            <a:t>比べ</a:t>
          </a:r>
          <a:r>
            <a:rPr kumimoji="1" lang="en-US" altLang="ja-JP" sz="900">
              <a:solidFill>
                <a:schemeClr val="dk1"/>
              </a:solidFill>
              <a:effectLst/>
              <a:latin typeface="+mn-lt"/>
              <a:ea typeface="+mn-ea"/>
              <a:cs typeface="+mn-cs"/>
            </a:rPr>
            <a:t>0.8</a:t>
          </a:r>
          <a:r>
            <a:rPr kumimoji="1" lang="ja-JP" altLang="en-US" sz="900">
              <a:solidFill>
                <a:schemeClr val="dk1"/>
              </a:solidFill>
              <a:effectLst/>
              <a:latin typeface="+mn-lt"/>
              <a:ea typeface="+mn-ea"/>
              <a:cs typeface="+mn-cs"/>
            </a:rPr>
            <a:t>ポイントの増となり、類似団体と比較すると大きく上回っている。</a:t>
          </a:r>
        </a:p>
        <a:p>
          <a:r>
            <a:rPr kumimoji="1" lang="ja-JP" altLang="en-US" sz="900">
              <a:solidFill>
                <a:schemeClr val="dk1"/>
              </a:solidFill>
              <a:effectLst/>
              <a:latin typeface="+mn-lt"/>
              <a:ea typeface="+mn-ea"/>
              <a:cs typeface="+mn-cs"/>
            </a:rPr>
            <a:t>　類似団体を上回っている要因は、市単独で行っている消防業務やごみ処理業務に係る施設等の維持管理経費や、市内公共施設の管理に係る指定管理料が多額となっていることが挙げられる。今後は、引き続き経常経費の削減に努めるとともに、公共施設等総合管理計画などに沿った公共施設の適正配置や管理運営の効率化を進める。</a:t>
          </a:r>
          <a:r>
            <a:rPr kumimoji="1" lang="ja-JP" altLang="en-US" sz="900">
              <a:solidFill>
                <a:sysClr val="windowText" lastClr="000000"/>
              </a:solidFill>
              <a:effectLst/>
              <a:latin typeface="+mn-lt"/>
              <a:ea typeface="+mn-ea"/>
              <a:cs typeface="+mn-cs"/>
            </a:rPr>
            <a:t>ごみ処理施設の運営については、令和６年度から東海市と共同実施することに伴う維持管理経費の減により、改善が見込まれる。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100330</xdr:rowOff>
    </xdr:from>
    <xdr:to>
      <xdr:col>82</xdr:col>
      <xdr:colOff>107950</xdr:colOff>
      <xdr:row>17</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149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17</xdr:row>
      <xdr:rowOff>100330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69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54610</xdr:rowOff>
    </xdr:from>
    <xdr:to>
      <xdr:col>73</xdr:col>
      <xdr:colOff>180975</xdr:colOff>
      <xdr:row>17</xdr:row>
      <xdr:rowOff>115570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69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18</xdr:row>
      <xdr:rowOff>149860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302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49530</xdr:rowOff>
    </xdr:from>
    <xdr:to>
      <xdr:col>78</xdr:col>
      <xdr:colOff>120650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135907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5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99060</xdr:rowOff>
    </xdr:from>
    <xdr:to>
      <xdr:col>65</xdr:col>
      <xdr:colOff>53975</xdr:colOff>
      <xdr:row>19</xdr:row>
      <xdr:rowOff>29210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13987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令和</a:t>
          </a:r>
          <a:r>
            <a:rPr kumimoji="1" lang="ja-JP" altLang="en-US" sz="900">
              <a:solidFill>
                <a:schemeClr val="dk1"/>
              </a:solidFill>
              <a:effectLst/>
              <a:latin typeface="+mn-lt"/>
              <a:ea typeface="+mn-ea"/>
              <a:cs typeface="+mn-cs"/>
            </a:rPr>
            <a:t>５</a:t>
          </a:r>
          <a:r>
            <a:rPr kumimoji="1" lang="ja-JP" altLang="ja-JP" sz="900">
              <a:solidFill>
                <a:schemeClr val="dk1"/>
              </a:solidFill>
              <a:effectLst/>
              <a:latin typeface="+mn-lt"/>
              <a:ea typeface="+mn-ea"/>
              <a:cs typeface="+mn-cs"/>
            </a:rPr>
            <a:t>年度は</a:t>
          </a:r>
          <a:r>
            <a:rPr kumimoji="1" lang="ja-JP" altLang="ja-JP" sz="900">
              <a:solidFill>
                <a:sysClr val="windowText" lastClr="000000"/>
              </a:solidFill>
              <a:effectLst/>
              <a:latin typeface="+mn-lt"/>
              <a:ea typeface="+mn-ea"/>
              <a:cs typeface="+mn-cs"/>
            </a:rPr>
            <a:t>、</a:t>
          </a:r>
          <a:r>
            <a:rPr kumimoji="1" lang="ja-JP" altLang="en-US" sz="900">
              <a:solidFill>
                <a:sysClr val="windowText" lastClr="000000"/>
              </a:solidFill>
              <a:effectLst/>
              <a:latin typeface="+mn-lt"/>
              <a:ea typeface="+mn-ea"/>
              <a:cs typeface="+mn-cs"/>
            </a:rPr>
            <a:t>子ども医療費、後期高齢者福祉医療費</a:t>
          </a:r>
          <a:r>
            <a:rPr kumimoji="1" lang="ja-JP" altLang="ja-JP" sz="900">
              <a:solidFill>
                <a:sysClr val="windowText" lastClr="000000"/>
              </a:solidFill>
              <a:effectLst/>
              <a:latin typeface="+mn-lt"/>
              <a:ea typeface="+mn-ea"/>
              <a:cs typeface="+mn-cs"/>
            </a:rPr>
            <a:t>などの増により、前年度と比べ</a:t>
          </a:r>
          <a:r>
            <a:rPr kumimoji="1" lang="en-US" altLang="ja-JP" sz="900">
              <a:solidFill>
                <a:sysClr val="windowText" lastClr="000000"/>
              </a:solidFill>
              <a:effectLst/>
              <a:latin typeface="+mn-lt"/>
              <a:ea typeface="+mn-ea"/>
              <a:cs typeface="+mn-cs"/>
            </a:rPr>
            <a:t>0.9</a:t>
          </a:r>
          <a:r>
            <a:rPr kumimoji="1" lang="ja-JP" altLang="ja-JP" sz="900">
              <a:solidFill>
                <a:sysClr val="windowText" lastClr="000000"/>
              </a:solidFill>
              <a:effectLst/>
              <a:latin typeface="+mn-lt"/>
              <a:ea typeface="+mn-ea"/>
              <a:cs typeface="+mn-cs"/>
            </a:rPr>
            <a:t>ポイントの増となった。</a:t>
          </a:r>
          <a:endParaRPr lang="ja-JP" altLang="ja-JP" sz="1050">
            <a:solidFill>
              <a:sysClr val="windowText" lastClr="000000"/>
            </a:solidFill>
            <a:effectLst/>
          </a:endParaRPr>
        </a:p>
        <a:p>
          <a:r>
            <a:rPr kumimoji="1" lang="ja-JP" altLang="ja-JP" sz="900">
              <a:solidFill>
                <a:schemeClr val="dk1"/>
              </a:solidFill>
              <a:effectLst/>
              <a:latin typeface="+mn-lt"/>
              <a:ea typeface="+mn-ea"/>
              <a:cs typeface="+mn-cs"/>
            </a:rPr>
            <a:t>　本市は、小中学生の通院や高校生の入院に対して上乗せを実施している子ども医療費を始めとする市単独の扶助費に係る事業を多く実施していることから、類似団体と比較しても高い数値となっており、市の財政を圧迫する一因となっている</a:t>
          </a:r>
          <a:r>
            <a:rPr kumimoji="1" lang="ja-JP" altLang="ja-JP" sz="900">
              <a:solidFill>
                <a:sysClr val="windowText" lastClr="000000"/>
              </a:solidFill>
              <a:effectLst/>
              <a:latin typeface="+mn-lt"/>
              <a:ea typeface="+mn-ea"/>
              <a:cs typeface="+mn-cs"/>
            </a:rPr>
            <a:t>。加えて、高齢化の進行に伴</a:t>
          </a:r>
          <a:r>
            <a:rPr kumimoji="1" lang="ja-JP" altLang="en-US" sz="900">
              <a:solidFill>
                <a:sysClr val="windowText" lastClr="000000"/>
              </a:solidFill>
              <a:effectLst/>
              <a:latin typeface="+mn-lt"/>
              <a:ea typeface="+mn-ea"/>
              <a:cs typeface="+mn-cs"/>
            </a:rPr>
            <a:t>う医療費や障害福祉事業などの増</a:t>
          </a:r>
          <a:r>
            <a:rPr kumimoji="1" lang="ja-JP" altLang="ja-JP" sz="900">
              <a:solidFill>
                <a:sysClr val="windowText" lastClr="000000"/>
              </a:solidFill>
              <a:effectLst/>
              <a:latin typeface="+mn-lt"/>
              <a:ea typeface="+mn-ea"/>
              <a:cs typeface="+mn-cs"/>
            </a:rPr>
            <a:t>が予測されることから、今後は、市民ニーズの変化及び高齢化・長寿化の時代に対応しながら事業の見直しを行うことで、</a:t>
          </a:r>
          <a:r>
            <a:rPr kumimoji="1" lang="ja-JP" altLang="ja-JP" sz="900">
              <a:solidFill>
                <a:schemeClr val="dk1"/>
              </a:solidFill>
              <a:effectLst/>
              <a:latin typeface="+mn-lt"/>
              <a:ea typeface="+mn-ea"/>
              <a:cs typeface="+mn-cs"/>
            </a:rPr>
            <a:t>扶助費の増大の抑制を図る。</a:t>
          </a:r>
          <a:endParaRPr lang="ja-JP" altLang="ja-JP" sz="105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40472"/>
          <a:ext cx="8382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875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102507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84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60</xdr:row>
      <xdr:rowOff>29028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842500"/>
          <a:ext cx="889000" cy="47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92528</xdr:rowOff>
    </xdr:from>
    <xdr:to>
      <xdr:col>24</xdr:col>
      <xdr:colOff>76200</xdr:colOff>
      <xdr:row>59</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64605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149678</xdr:rowOff>
    </xdr:from>
    <xdr:to>
      <xdr:col>6</xdr:col>
      <xdr:colOff>171450</xdr:colOff>
      <xdr:row>60</xdr:row>
      <xdr:rowOff>79828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64605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令和</a:t>
          </a:r>
          <a:r>
            <a:rPr kumimoji="1" lang="ja-JP" altLang="en-US" sz="900">
              <a:solidFill>
                <a:schemeClr val="dk1"/>
              </a:solidFill>
              <a:effectLst/>
              <a:latin typeface="+mn-lt"/>
              <a:ea typeface="+mn-ea"/>
              <a:cs typeface="+mn-cs"/>
            </a:rPr>
            <a:t>５</a:t>
          </a:r>
          <a:r>
            <a:rPr kumimoji="1" lang="ja-JP" altLang="ja-JP" sz="900">
              <a:solidFill>
                <a:schemeClr val="dk1"/>
              </a:solidFill>
              <a:effectLst/>
              <a:latin typeface="+mn-lt"/>
              <a:ea typeface="+mn-ea"/>
              <a:cs typeface="+mn-cs"/>
            </a:rPr>
            <a:t>年度</a:t>
          </a:r>
          <a:r>
            <a:rPr kumimoji="1" lang="ja-JP" altLang="ja-JP" sz="900">
              <a:solidFill>
                <a:sysClr val="windowText" lastClr="000000"/>
              </a:solidFill>
              <a:effectLst/>
              <a:latin typeface="+mn-lt"/>
              <a:ea typeface="+mn-ea"/>
              <a:cs typeface="+mn-cs"/>
            </a:rPr>
            <a:t>は、前年度と比べ</a:t>
          </a:r>
          <a:r>
            <a:rPr kumimoji="1" lang="en-US" altLang="ja-JP" sz="900">
              <a:solidFill>
                <a:sysClr val="windowText" lastClr="000000"/>
              </a:solidFill>
              <a:effectLst/>
              <a:latin typeface="+mn-lt"/>
              <a:ea typeface="+mn-ea"/>
              <a:cs typeface="+mn-cs"/>
            </a:rPr>
            <a:t>0.5</a:t>
          </a:r>
          <a:r>
            <a:rPr kumimoji="1" lang="ja-JP" altLang="ja-JP" sz="900">
              <a:solidFill>
                <a:sysClr val="windowText" lastClr="000000"/>
              </a:solidFill>
              <a:effectLst/>
              <a:latin typeface="+mn-lt"/>
              <a:ea typeface="+mn-ea"/>
              <a:cs typeface="+mn-cs"/>
            </a:rPr>
            <a:t>ポイントの増となったが、これは繰出金として支出している愛知県後期高齢者医療広域連合負担金の増などによるものである。</a:t>
          </a:r>
          <a:endParaRPr lang="ja-JP" altLang="ja-JP" sz="1050">
            <a:solidFill>
              <a:sysClr val="windowText" lastClr="000000"/>
            </a:solidFill>
            <a:effectLst/>
          </a:endParaRPr>
        </a:p>
        <a:p>
          <a:r>
            <a:rPr kumimoji="1" lang="ja-JP" altLang="ja-JP" sz="900">
              <a:solidFill>
                <a:schemeClr val="dk1"/>
              </a:solidFill>
              <a:effectLst/>
              <a:latin typeface="+mn-lt"/>
              <a:ea typeface="+mn-ea"/>
              <a:cs typeface="+mn-cs"/>
            </a:rPr>
            <a:t>　類似団体を大きく下回っている要因としては、介護保険事業を一部知多北部広域連合で実施していることから、繰出金ではなく、補助費等として支出していることが挙げられる。今後は、公共施設の老朽化により施設修繕料の増加が見込まれるため、計画的な修繕と公共施設の適正配置や管理運営の効率化を進める。繰出金についても、高齢化の更なる進行に備え、介護予防や健康増進事業の取組を進めることで医療・介護給付に係る繰出しの抑制に努める。</a:t>
          </a:r>
          <a:endParaRPr lang="ja-JP" altLang="ja-JP" sz="105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25400</xdr:rowOff>
    </xdr:from>
    <xdr:to>
      <xdr:col>82</xdr:col>
      <xdr:colOff>107950</xdr:colOff>
      <xdr:row>54</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2837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146050</xdr:rowOff>
    </xdr:from>
    <xdr:to>
      <xdr:col>78</xdr:col>
      <xdr:colOff>69850</xdr:colOff>
      <xdr:row>54</xdr:row>
      <xdr:rowOff>25400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232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146050</xdr:rowOff>
    </xdr:from>
    <xdr:to>
      <xdr:col>73</xdr:col>
      <xdr:colOff>180975</xdr:colOff>
      <xdr:row>54</xdr:row>
      <xdr:rowOff>38100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232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25400</xdr:rowOff>
    </xdr:from>
    <xdr:to>
      <xdr:col>69</xdr:col>
      <xdr:colOff>92075</xdr:colOff>
      <xdr:row>54</xdr:row>
      <xdr:rowOff>38100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283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38100</xdr:rowOff>
    </xdr:from>
    <xdr:to>
      <xdr:col>82</xdr:col>
      <xdr:colOff>158750</xdr:colOff>
      <xdr:row>54</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54627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146050</xdr:rowOff>
    </xdr:from>
    <xdr:to>
      <xdr:col>78</xdr:col>
      <xdr:colOff>120650</xdr:colOff>
      <xdr:row>54</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86377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00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95250</xdr:rowOff>
    </xdr:from>
    <xdr:to>
      <xdr:col>74</xdr:col>
      <xdr:colOff>31750</xdr:colOff>
      <xdr:row>54</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158750</xdr:rowOff>
    </xdr:from>
    <xdr:to>
      <xdr:col>69</xdr:col>
      <xdr:colOff>142875</xdr:colOff>
      <xdr:row>54</xdr:row>
      <xdr:rowOff>88900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99077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146050</xdr:rowOff>
    </xdr:from>
    <xdr:to>
      <xdr:col>65</xdr:col>
      <xdr:colOff>53975</xdr:colOff>
      <xdr:row>54</xdr:row>
      <xdr:rowOff>76200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86377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年度は、前年度と比べ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a:t>
          </a:r>
          <a:endParaRPr lang="ja-JP" altLang="ja-JP">
            <a:effectLst/>
          </a:endParaRPr>
        </a:p>
        <a:p>
          <a:r>
            <a:rPr kumimoji="1" lang="ja-JP" altLang="ja-JP" sz="1100">
              <a:solidFill>
                <a:schemeClr val="dk1"/>
              </a:solidFill>
              <a:effectLst/>
              <a:latin typeface="+mn-lt"/>
              <a:ea typeface="+mn-ea"/>
              <a:cs typeface="+mn-cs"/>
            </a:rPr>
            <a:t>　西知多医療厚生組合及び知多北部広域連合への負担金が高額となっており、依然として類似団体を上回っている状況である。今後は、各種負担金、補助金の交付内容や補助金額の見直しを行うとともに、企業会計及び一部事務組合等の事業についても適正な事業運営がなされるよう緊密に連携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36</xdr:row>
      <xdr:rowOff>163576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266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36</xdr:row>
      <xdr:rowOff>154432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26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266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10414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449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84853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ja-JP" sz="1100">
              <a:solidFill>
                <a:sysClr val="windowText" lastClr="000000"/>
              </a:solidFill>
              <a:effectLst/>
              <a:latin typeface="+mn-lt"/>
              <a:ea typeface="+mn-ea"/>
              <a:cs typeface="+mn-cs"/>
            </a:rPr>
            <a:t>令和２年度に借入れを行った</a:t>
          </a:r>
          <a:r>
            <a:rPr kumimoji="1" lang="ja-JP" altLang="en-US" sz="1100">
              <a:solidFill>
                <a:sysClr val="windowText" lastClr="000000"/>
              </a:solidFill>
              <a:effectLst/>
              <a:latin typeface="+mn-lt"/>
              <a:ea typeface="+mn-ea"/>
              <a:cs typeface="+mn-cs"/>
            </a:rPr>
            <a:t>臨時財政対策債</a:t>
          </a:r>
          <a:r>
            <a:rPr kumimoji="1" lang="ja-JP" altLang="ja-JP" sz="1100">
              <a:solidFill>
                <a:sysClr val="windowText" lastClr="000000"/>
              </a:solidFill>
              <a:effectLst/>
              <a:latin typeface="+mn-lt"/>
              <a:ea typeface="+mn-ea"/>
              <a:cs typeface="+mn-cs"/>
            </a:rPr>
            <a:t>の償還開始などにより、前年度と比べ</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ポイントの増となった。</a:t>
          </a:r>
          <a:r>
            <a:rPr kumimoji="1" lang="ja-JP" altLang="ja-JP" sz="1100">
              <a:solidFill>
                <a:schemeClr val="dk1"/>
              </a:solidFill>
              <a:effectLst/>
              <a:latin typeface="+mn-lt"/>
              <a:ea typeface="+mn-ea"/>
              <a:cs typeface="+mn-cs"/>
            </a:rPr>
            <a:t>これまでの節度ある借入れにより、公債費に係る経常収支比率は類似団体平均を下回っており、地方債残高も減少しているが、償還額は増加傾向にある。新庁舎関連事業など今後も増加が見込まれるため、将来の普通建設事業の適正な実施及び公共施設等整備基金等の活用により、市債発行の適正化を図り、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xdr:rowOff>
    </xdr:from>
    <xdr:to>
      <xdr:col>24</xdr:col>
      <xdr:colOff>25400</xdr:colOff>
      <xdr:row>76</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0337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76</xdr:row>
      <xdr:rowOff>3556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97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75</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74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110998</xdr:rowOff>
    </xdr:from>
    <xdr:to>
      <xdr:col>11</xdr:col>
      <xdr:colOff>9525</xdr:colOff>
      <xdr:row>75</xdr:row>
      <xdr:rowOff>115570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69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124206</xdr:rowOff>
    </xdr:from>
    <xdr:to>
      <xdr:col>20</xdr:col>
      <xdr:colOff>38100</xdr:colOff>
      <xdr:row>76</xdr:row>
      <xdr:rowOff>54356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64533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60198</xdr:rowOff>
    </xdr:from>
    <xdr:to>
      <xdr:col>6</xdr:col>
      <xdr:colOff>171450</xdr:colOff>
      <xdr:row>75</xdr:row>
      <xdr:rowOff>161798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525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人件費</a:t>
          </a:r>
          <a:r>
            <a:rPr kumimoji="1" lang="ja-JP" altLang="en-US" sz="1100">
              <a:solidFill>
                <a:sysClr val="windowText" lastClr="000000"/>
              </a:solidFill>
              <a:effectLst/>
              <a:latin typeface="+mn-lt"/>
              <a:ea typeface="+mn-ea"/>
              <a:cs typeface="+mn-cs"/>
            </a:rPr>
            <a:t>の増の影響が大きかったことに加え</a:t>
          </a:r>
          <a:r>
            <a:rPr kumimoji="1" lang="ja-JP" altLang="ja-JP" sz="1100">
              <a:solidFill>
                <a:sysClr val="windowText" lastClr="000000"/>
              </a:solidFill>
              <a:effectLst/>
              <a:latin typeface="+mn-lt"/>
              <a:ea typeface="+mn-ea"/>
              <a:cs typeface="+mn-cs"/>
            </a:rPr>
            <a:t>、扶助費、物件費等が増加したことで、前年度と比較して</a:t>
          </a:r>
          <a:r>
            <a:rPr kumimoji="1" lang="en-US" altLang="ja-JP" sz="1100">
              <a:solidFill>
                <a:sysClr val="windowText" lastClr="000000"/>
              </a:solidFill>
              <a:effectLst/>
              <a:latin typeface="+mn-lt"/>
              <a:ea typeface="+mn-ea"/>
              <a:cs typeface="+mn-cs"/>
            </a:rPr>
            <a:t>3.4</a:t>
          </a:r>
          <a:r>
            <a:rPr kumimoji="1" lang="ja-JP" altLang="ja-JP" sz="1100">
              <a:solidFill>
                <a:sysClr val="windowText" lastClr="000000"/>
              </a:solidFill>
              <a:effectLst/>
              <a:latin typeface="+mn-lt"/>
              <a:ea typeface="+mn-ea"/>
              <a:cs typeface="+mn-cs"/>
            </a:rPr>
            <a:t>ポイントの増となり、類似団体平均を大きく上回っている。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今後も、高齢化の進展により扶助費の増加が見込まれることから、既存事業の見直しや業務の効率化など経常経費の削減に努める。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104139</xdr:rowOff>
    </xdr:from>
    <xdr:to>
      <xdr:col>82</xdr:col>
      <xdr:colOff>107950</xdr:colOff>
      <xdr:row>78</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05789"/>
          <a:ext cx="8382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41275</xdr:rowOff>
    </xdr:from>
    <xdr:to>
      <xdr:col>78</xdr:col>
      <xdr:colOff>69850</xdr:colOff>
      <xdr:row>77</xdr:row>
      <xdr:rowOff>104139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42925"/>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41275</xdr:rowOff>
    </xdr:from>
    <xdr:to>
      <xdr:col>73</xdr:col>
      <xdr:colOff>180975</xdr:colOff>
      <xdr:row>78</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4292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69850</xdr:rowOff>
    </xdr:from>
    <xdr:to>
      <xdr:col>69</xdr:col>
      <xdr:colOff>92075</xdr:colOff>
      <xdr:row>79</xdr:row>
      <xdr:rowOff>18414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42950"/>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53339</xdr:rowOff>
    </xdr:from>
    <xdr:to>
      <xdr:col>78</xdr:col>
      <xdr:colOff>120650</xdr:colOff>
      <xdr:row>77</xdr:row>
      <xdr:rowOff>154939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139716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161925</xdr:rowOff>
    </xdr:from>
    <xdr:to>
      <xdr:col>74</xdr:col>
      <xdr:colOff>31750</xdr:colOff>
      <xdr:row>77</xdr:row>
      <xdr:rowOff>92075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76852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19050</xdr:rowOff>
    </xdr:from>
    <xdr:to>
      <xdr:col>69</xdr:col>
      <xdr:colOff>142875</xdr:colOff>
      <xdr:row>78</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105427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139064</xdr:rowOff>
    </xdr:from>
    <xdr:to>
      <xdr:col>65</xdr:col>
      <xdr:colOff>53975</xdr:colOff>
      <xdr:row>79</xdr:row>
      <xdr:rowOff>69214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1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53991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9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愛知県知多市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88100</xdr:rowOff>
    </xdr:from>
    <xdr:to>
      <xdr:col>29</xdr:col>
      <xdr:colOff>127000</xdr:colOff>
      <xdr:row>16</xdr:row>
      <xdr:rowOff>143631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78925"/>
          <a:ext cx="647700" cy="55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143631</xdr:rowOff>
    </xdr:from>
    <xdr:to>
      <xdr:col>26</xdr:col>
      <xdr:colOff>50800</xdr:colOff>
      <xdr:row>16</xdr:row>
      <xdr:rowOff>168815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34456"/>
          <a:ext cx="698500" cy="25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141288</xdr:rowOff>
    </xdr:from>
    <xdr:to>
      <xdr:col>22</xdr:col>
      <xdr:colOff>114300</xdr:colOff>
      <xdr:row>16</xdr:row>
      <xdr:rowOff>168815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32113"/>
          <a:ext cx="698500" cy="27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141288</xdr:rowOff>
    </xdr:from>
    <xdr:to>
      <xdr:col>18</xdr:col>
      <xdr:colOff>177800</xdr:colOff>
      <xdr:row>17</xdr:row>
      <xdr:rowOff>54077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32113"/>
          <a:ext cx="698500" cy="84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37300</xdr:rowOff>
    </xdr:from>
    <xdr:to>
      <xdr:col>29</xdr:col>
      <xdr:colOff>177800</xdr:colOff>
      <xdr:row>16</xdr:row>
      <xdr:rowOff>138900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28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9377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0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92831</xdr:rowOff>
    </xdr:from>
    <xdr:to>
      <xdr:col>26</xdr:col>
      <xdr:colOff>101600</xdr:colOff>
      <xdr:row>17</xdr:row>
      <xdr:rowOff>22981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83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7758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70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118015</xdr:rowOff>
    </xdr:from>
    <xdr:to>
      <xdr:col>22</xdr:col>
      <xdr:colOff>165100</xdr:colOff>
      <xdr:row>17</xdr:row>
      <xdr:rowOff>48165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08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32942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90488</xdr:rowOff>
    </xdr:from>
    <xdr:to>
      <xdr:col>19</xdr:col>
      <xdr:colOff>38100</xdr:colOff>
      <xdr:row>17</xdr:row>
      <xdr:rowOff>20638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81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5415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6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3277</xdr:rowOff>
    </xdr:from>
    <xdr:to>
      <xdr:col>15</xdr:col>
      <xdr:colOff>101600</xdr:colOff>
      <xdr:row>17</xdr:row>
      <xdr:rowOff>104877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5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89654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5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96139</xdr:rowOff>
    </xdr:from>
    <xdr:to>
      <xdr:col>29</xdr:col>
      <xdr:colOff>127000</xdr:colOff>
      <xdr:row>36</xdr:row>
      <xdr:rowOff>146725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49389"/>
          <a:ext cx="647700" cy="50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146725</xdr:rowOff>
    </xdr:from>
    <xdr:to>
      <xdr:col>26</xdr:col>
      <xdr:colOff>50800</xdr:colOff>
      <xdr:row>37</xdr:row>
      <xdr:rowOff>2380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99975"/>
          <a:ext cx="698500" cy="27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2380</xdr:rowOff>
    </xdr:from>
    <xdr:to>
      <xdr:col>22</xdr:col>
      <xdr:colOff>114300</xdr:colOff>
      <xdr:row>37</xdr:row>
      <xdr:rowOff>90750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27080"/>
          <a:ext cx="698500" cy="88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90750</xdr:rowOff>
    </xdr:from>
    <xdr:to>
      <xdr:col>18</xdr:col>
      <xdr:colOff>177800</xdr:colOff>
      <xdr:row>37</xdr:row>
      <xdr:rowOff>114721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15450"/>
          <a:ext cx="698500" cy="23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45339</xdr:rowOff>
    </xdr:from>
    <xdr:to>
      <xdr:col>29</xdr:col>
      <xdr:colOff>177800</xdr:colOff>
      <xdr:row>36</xdr:row>
      <xdr:rowOff>146939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98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17416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70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95925</xdr:rowOff>
    </xdr:from>
    <xdr:to>
      <xdr:col>26</xdr:col>
      <xdr:colOff>101600</xdr:colOff>
      <xdr:row>37</xdr:row>
      <xdr:rowOff>26075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49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10852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35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123030</xdr:rowOff>
    </xdr:from>
    <xdr:to>
      <xdr:col>22</xdr:col>
      <xdr:colOff>165100</xdr:colOff>
      <xdr:row>37</xdr:row>
      <xdr:rowOff>53180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76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37957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6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39950</xdr:rowOff>
    </xdr:from>
    <xdr:to>
      <xdr:col>19</xdr:col>
      <xdr:colOff>38100</xdr:colOff>
      <xdr:row>37</xdr:row>
      <xdr:rowOff>141550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64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126327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63921</xdr:rowOff>
    </xdr:from>
    <xdr:to>
      <xdr:col>15</xdr:col>
      <xdr:colOff>101600</xdr:colOff>
      <xdr:row>37</xdr:row>
      <xdr:rowOff>165521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88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150298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7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83,610
81,314
45.90
32,453,308
31,151,282
1,239,213
18,381,714
14,264,822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126936</xdr:rowOff>
    </xdr:from>
    <xdr:to>
      <xdr:col>24</xdr:col>
      <xdr:colOff>63500</xdr:colOff>
      <xdr:row>35</xdr:row>
      <xdr:rowOff>160655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27686"/>
          <a:ext cx="8382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148234</xdr:rowOff>
    </xdr:from>
    <xdr:to>
      <xdr:col>19</xdr:col>
      <xdr:colOff>177800</xdr:colOff>
      <xdr:row>35</xdr:row>
      <xdr:rowOff>160655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48984"/>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90151</xdr:rowOff>
    </xdr:from>
    <xdr:to>
      <xdr:col>15</xdr:col>
      <xdr:colOff>50800</xdr:colOff>
      <xdr:row>35</xdr:row>
      <xdr:rowOff>148234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90901"/>
          <a:ext cx="889000" cy="5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90151</xdr:rowOff>
    </xdr:from>
    <xdr:to>
      <xdr:col>10</xdr:col>
      <xdr:colOff>114300</xdr:colOff>
      <xdr:row>36</xdr:row>
      <xdr:rowOff>129775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90901"/>
          <a:ext cx="889000" cy="2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76136</xdr:rowOff>
    </xdr:from>
    <xdr:to>
      <xdr:col>24</xdr:col>
      <xdr:colOff>114300</xdr:colOff>
      <xdr:row>36</xdr:row>
      <xdr:rowOff>6286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7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54563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5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109855</xdr:rowOff>
    </xdr:from>
    <xdr:to>
      <xdr:col>20</xdr:col>
      <xdr:colOff>38100</xdr:colOff>
      <xdr:row>36</xdr:row>
      <xdr:rowOff>40005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31132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97434</xdr:rowOff>
    </xdr:from>
    <xdr:to>
      <xdr:col>15</xdr:col>
      <xdr:colOff>101600</xdr:colOff>
      <xdr:row>36</xdr:row>
      <xdr:rowOff>27584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18711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39351</xdr:rowOff>
    </xdr:from>
    <xdr:to>
      <xdr:col>10</xdr:col>
      <xdr:colOff>165100</xdr:colOff>
      <xdr:row>35</xdr:row>
      <xdr:rowOff>140951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4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157478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1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78975</xdr:rowOff>
    </xdr:from>
    <xdr:to>
      <xdr:col>6</xdr:col>
      <xdr:colOff>38100</xdr:colOff>
      <xdr:row>37</xdr:row>
      <xdr:rowOff>9125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4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99194</xdr:rowOff>
    </xdr:from>
    <xdr:to>
      <xdr:col>24</xdr:col>
      <xdr:colOff>63500</xdr:colOff>
      <xdr:row>56</xdr:row>
      <xdr:rowOff>151064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00394"/>
          <a:ext cx="838200" cy="5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151064</xdr:rowOff>
    </xdr:from>
    <xdr:to>
      <xdr:col>19</xdr:col>
      <xdr:colOff>177800</xdr:colOff>
      <xdr:row>57</xdr:row>
      <xdr:rowOff>26717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52264"/>
          <a:ext cx="889000" cy="4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26717</xdr:rowOff>
    </xdr:from>
    <xdr:to>
      <xdr:col>15</xdr:col>
      <xdr:colOff>50800</xdr:colOff>
      <xdr:row>57</xdr:row>
      <xdr:rowOff>64774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99367"/>
          <a:ext cx="889000" cy="3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49316</xdr:rowOff>
    </xdr:from>
    <xdr:to>
      <xdr:col>10</xdr:col>
      <xdr:colOff>114300</xdr:colOff>
      <xdr:row>57</xdr:row>
      <xdr:rowOff>64774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21966"/>
          <a:ext cx="8890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48394</xdr:rowOff>
    </xdr:from>
    <xdr:to>
      <xdr:col>24</xdr:col>
      <xdr:colOff>114300</xdr:colOff>
      <xdr:row>56</xdr:row>
      <xdr:rowOff>149994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4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71271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0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100264</xdr:rowOff>
    </xdr:from>
    <xdr:to>
      <xdr:col>20</xdr:col>
      <xdr:colOff>38100</xdr:colOff>
      <xdr:row>57</xdr:row>
      <xdr:rowOff>30414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0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21541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9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147367</xdr:rowOff>
    </xdr:from>
    <xdr:to>
      <xdr:col>15</xdr:col>
      <xdr:colOff>101600</xdr:colOff>
      <xdr:row>57</xdr:row>
      <xdr:rowOff>77517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4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68644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4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13974</xdr:rowOff>
    </xdr:from>
    <xdr:to>
      <xdr:col>10</xdr:col>
      <xdr:colOff>165100</xdr:colOff>
      <xdr:row>57</xdr:row>
      <xdr:rowOff>115574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8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106701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7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169966</xdr:rowOff>
    </xdr:from>
    <xdr:to>
      <xdr:col>6</xdr:col>
      <xdr:colOff>38100</xdr:colOff>
      <xdr:row>57</xdr:row>
      <xdr:rowOff>100116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7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116643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4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129184</xdr:rowOff>
    </xdr:from>
    <xdr:to>
      <xdr:col>24</xdr:col>
      <xdr:colOff>63500</xdr:colOff>
      <xdr:row>77</xdr:row>
      <xdr:rowOff>143449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30834"/>
          <a:ext cx="838200" cy="1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143449</xdr:rowOff>
    </xdr:from>
    <xdr:to>
      <xdr:col>19</xdr:col>
      <xdr:colOff>177800</xdr:colOff>
      <xdr:row>77</xdr:row>
      <xdr:rowOff>155017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45099"/>
          <a:ext cx="889000" cy="1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117480</xdr:rowOff>
    </xdr:from>
    <xdr:to>
      <xdr:col>15</xdr:col>
      <xdr:colOff>50800</xdr:colOff>
      <xdr:row>77</xdr:row>
      <xdr:rowOff>155017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19130"/>
          <a:ext cx="889000" cy="3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117480</xdr:rowOff>
    </xdr:from>
    <xdr:to>
      <xdr:col>10</xdr:col>
      <xdr:colOff>114300</xdr:colOff>
      <xdr:row>77</xdr:row>
      <xdr:rowOff>140066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19130"/>
          <a:ext cx="889000" cy="2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78384</xdr:rowOff>
    </xdr:from>
    <xdr:to>
      <xdr:col>24</xdr:col>
      <xdr:colOff>114300</xdr:colOff>
      <xdr:row>78</xdr:row>
      <xdr:rowOff>8534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56811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5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92649</xdr:rowOff>
    </xdr:from>
    <xdr:to>
      <xdr:col>20</xdr:col>
      <xdr:colOff>38100</xdr:colOff>
      <xdr:row>78</xdr:row>
      <xdr:rowOff>22799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13926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8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104217</xdr:rowOff>
    </xdr:from>
    <xdr:to>
      <xdr:col>15</xdr:col>
      <xdr:colOff>101600</xdr:colOff>
      <xdr:row>78</xdr:row>
      <xdr:rowOff>34367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25494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9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66680</xdr:rowOff>
    </xdr:from>
    <xdr:to>
      <xdr:col>10</xdr:col>
      <xdr:colOff>165100</xdr:colOff>
      <xdr:row>77</xdr:row>
      <xdr:rowOff>168280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159407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6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89266</xdr:rowOff>
    </xdr:from>
    <xdr:to>
      <xdr:col>6</xdr:col>
      <xdr:colOff>38100</xdr:colOff>
      <xdr:row>78</xdr:row>
      <xdr:rowOff>19416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9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10543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8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32558</xdr:rowOff>
    </xdr:from>
    <xdr:to>
      <xdr:col>24</xdr:col>
      <xdr:colOff>63500</xdr:colOff>
      <xdr:row>97</xdr:row>
      <xdr:rowOff>94951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63208"/>
          <a:ext cx="838200" cy="6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7269</xdr:rowOff>
    </xdr:from>
    <xdr:to>
      <xdr:col>19</xdr:col>
      <xdr:colOff>177800</xdr:colOff>
      <xdr:row>97</xdr:row>
      <xdr:rowOff>94951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637919"/>
          <a:ext cx="889000" cy="8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7269</xdr:rowOff>
    </xdr:from>
    <xdr:to>
      <xdr:col>15</xdr:col>
      <xdr:colOff>50800</xdr:colOff>
      <xdr:row>98</xdr:row>
      <xdr:rowOff>141258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37919"/>
          <a:ext cx="889000" cy="30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135643</xdr:rowOff>
    </xdr:from>
    <xdr:to>
      <xdr:col>10</xdr:col>
      <xdr:colOff>114300</xdr:colOff>
      <xdr:row>98</xdr:row>
      <xdr:rowOff>141258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937743"/>
          <a:ext cx="889000" cy="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153208</xdr:rowOff>
    </xdr:from>
    <xdr:to>
      <xdr:col>24</xdr:col>
      <xdr:colOff>114300</xdr:colOff>
      <xdr:row>97</xdr:row>
      <xdr:rowOff>83358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131635</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9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44151</xdr:rowOff>
    </xdr:from>
    <xdr:to>
      <xdr:col>20</xdr:col>
      <xdr:colOff>38100</xdr:colOff>
      <xdr:row>97</xdr:row>
      <xdr:rowOff>145751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7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136878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6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127919</xdr:rowOff>
    </xdr:from>
    <xdr:to>
      <xdr:col>15</xdr:col>
      <xdr:colOff>101600</xdr:colOff>
      <xdr:row>97</xdr:row>
      <xdr:rowOff>58069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8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49196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7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90458</xdr:rowOff>
    </xdr:from>
    <xdr:to>
      <xdr:col>10</xdr:col>
      <xdr:colOff>165100</xdr:colOff>
      <xdr:row>99</xdr:row>
      <xdr:rowOff>20608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9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11735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8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84843</xdr:rowOff>
    </xdr:from>
    <xdr:to>
      <xdr:col>6</xdr:col>
      <xdr:colOff>38100</xdr:colOff>
      <xdr:row>99</xdr:row>
      <xdr:rowOff>14993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8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6120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7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165684</xdr:rowOff>
    </xdr:from>
    <xdr:to>
      <xdr:col>55</xdr:col>
      <xdr:colOff>0</xdr:colOff>
      <xdr:row>38</xdr:row>
      <xdr:rowOff>4271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509334"/>
          <a:ext cx="838200" cy="1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123785</xdr:rowOff>
    </xdr:from>
    <xdr:to>
      <xdr:col>50</xdr:col>
      <xdr:colOff>114300</xdr:colOff>
      <xdr:row>37</xdr:row>
      <xdr:rowOff>165684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467435"/>
          <a:ext cx="889000" cy="4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20817</xdr:rowOff>
    </xdr:from>
    <xdr:to>
      <xdr:col>45</xdr:col>
      <xdr:colOff>177800</xdr:colOff>
      <xdr:row>37</xdr:row>
      <xdr:rowOff>123785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507217"/>
          <a:ext cx="889000" cy="96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20817</xdr:rowOff>
    </xdr:from>
    <xdr:to>
      <xdr:col>41</xdr:col>
      <xdr:colOff>50800</xdr:colOff>
      <xdr:row>38</xdr:row>
      <xdr:rowOff>124297</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507217"/>
          <a:ext cx="889000" cy="113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124921</xdr:rowOff>
    </xdr:from>
    <xdr:to>
      <xdr:col>55</xdr:col>
      <xdr:colOff>50800</xdr:colOff>
      <xdr:row>38</xdr:row>
      <xdr:rowOff>55071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6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103348</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4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114884</xdr:rowOff>
    </xdr:from>
    <xdr:to>
      <xdr:col>50</xdr:col>
      <xdr:colOff>165100</xdr:colOff>
      <xdr:row>38</xdr:row>
      <xdr:rowOff>45034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4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36161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5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72985</xdr:rowOff>
    </xdr:from>
    <xdr:to>
      <xdr:col>46</xdr:col>
      <xdr:colOff>38100</xdr:colOff>
      <xdr:row>38</xdr:row>
      <xdr:rowOff>3135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41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165712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5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141467</xdr:rowOff>
    </xdr:from>
    <xdr:to>
      <xdr:col>41</xdr:col>
      <xdr:colOff>101600</xdr:colOff>
      <xdr:row>32</xdr:row>
      <xdr:rowOff>71617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45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62744</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54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73497</xdr:rowOff>
    </xdr:from>
    <xdr:to>
      <xdr:col>36</xdr:col>
      <xdr:colOff>165100</xdr:colOff>
      <xdr:row>39</xdr:row>
      <xdr:rowOff>3647</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58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166224</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68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15037</xdr:rowOff>
    </xdr:from>
    <xdr:to>
      <xdr:col>55</xdr:col>
      <xdr:colOff>0</xdr:colOff>
      <xdr:row>58</xdr:row>
      <xdr:rowOff>21949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959137"/>
          <a:ext cx="838200" cy="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152447</xdr:rowOff>
    </xdr:from>
    <xdr:to>
      <xdr:col>50</xdr:col>
      <xdr:colOff>114300</xdr:colOff>
      <xdr:row>58</xdr:row>
      <xdr:rowOff>21949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925097"/>
          <a:ext cx="889000" cy="4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130600</xdr:rowOff>
    </xdr:from>
    <xdr:to>
      <xdr:col>45</xdr:col>
      <xdr:colOff>177800</xdr:colOff>
      <xdr:row>57</xdr:row>
      <xdr:rowOff>152447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903250"/>
          <a:ext cx="889000" cy="2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95831</xdr:rowOff>
    </xdr:from>
    <xdr:to>
      <xdr:col>41</xdr:col>
      <xdr:colOff>50800</xdr:colOff>
      <xdr:row>57</xdr:row>
      <xdr:rowOff>130600</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868481"/>
          <a:ext cx="889000" cy="3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135687</xdr:rowOff>
    </xdr:from>
    <xdr:to>
      <xdr:col>55</xdr:col>
      <xdr:colOff>50800</xdr:colOff>
      <xdr:row>58</xdr:row>
      <xdr:rowOff>65837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9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50614</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82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142599</xdr:rowOff>
    </xdr:from>
    <xdr:to>
      <xdr:col>50</xdr:col>
      <xdr:colOff>165100</xdr:colOff>
      <xdr:row>58</xdr:row>
      <xdr:rowOff>72749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91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63876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00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101647</xdr:rowOff>
    </xdr:from>
    <xdr:to>
      <xdr:col>46</xdr:col>
      <xdr:colOff>38100</xdr:colOff>
      <xdr:row>58</xdr:row>
      <xdr:rowOff>31797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87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22924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96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79800</xdr:rowOff>
    </xdr:from>
    <xdr:to>
      <xdr:col>41</xdr:col>
      <xdr:colOff>101600</xdr:colOff>
      <xdr:row>58</xdr:row>
      <xdr:rowOff>9950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8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94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45031</xdr:rowOff>
    </xdr:from>
    <xdr:to>
      <xdr:col>36</xdr:col>
      <xdr:colOff>165100</xdr:colOff>
      <xdr:row>57</xdr:row>
      <xdr:rowOff>146631</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81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137758</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9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164255</xdr:rowOff>
    </xdr:from>
    <xdr:to>
      <xdr:col>55</xdr:col>
      <xdr:colOff>0</xdr:colOff>
      <xdr:row>79</xdr:row>
      <xdr:rowOff>12560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537355"/>
          <a:ext cx="838200" cy="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55442</xdr:rowOff>
    </xdr:from>
    <xdr:to>
      <xdr:col>50</xdr:col>
      <xdr:colOff>114300</xdr:colOff>
      <xdr:row>78</xdr:row>
      <xdr:rowOff>164255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428542"/>
          <a:ext cx="889000" cy="10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161931</xdr:rowOff>
    </xdr:from>
    <xdr:to>
      <xdr:col>45</xdr:col>
      <xdr:colOff>177800</xdr:colOff>
      <xdr:row>78</xdr:row>
      <xdr:rowOff>55442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363581"/>
          <a:ext cx="889000" cy="6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161931</xdr:rowOff>
    </xdr:from>
    <xdr:to>
      <xdr:col>41</xdr:col>
      <xdr:colOff>50800</xdr:colOff>
      <xdr:row>78</xdr:row>
      <xdr:rowOff>97295</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363581"/>
          <a:ext cx="889000" cy="10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133210</xdr:rowOff>
    </xdr:from>
    <xdr:to>
      <xdr:col>55</xdr:col>
      <xdr:colOff>50800</xdr:colOff>
      <xdr:row>79</xdr:row>
      <xdr:rowOff>63360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5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48137</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2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113455</xdr:rowOff>
    </xdr:from>
    <xdr:to>
      <xdr:col>50</xdr:col>
      <xdr:colOff>165100</xdr:colOff>
      <xdr:row>79</xdr:row>
      <xdr:rowOff>43605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34732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7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4642</xdr:rowOff>
    </xdr:from>
    <xdr:to>
      <xdr:col>46</xdr:col>
      <xdr:colOff>38100</xdr:colOff>
      <xdr:row>78</xdr:row>
      <xdr:rowOff>106242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37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97369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47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111131</xdr:rowOff>
    </xdr:from>
    <xdr:to>
      <xdr:col>41</xdr:col>
      <xdr:colOff>101600</xdr:colOff>
      <xdr:row>78</xdr:row>
      <xdr:rowOff>41281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31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32408</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340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46495</xdr:rowOff>
    </xdr:from>
    <xdr:to>
      <xdr:col>36</xdr:col>
      <xdr:colOff>165100</xdr:colOff>
      <xdr:row>78</xdr:row>
      <xdr:rowOff>148095</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4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139222</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51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165252</xdr:rowOff>
    </xdr:from>
    <xdr:to>
      <xdr:col>55</xdr:col>
      <xdr:colOff>0</xdr:colOff>
      <xdr:row>98</xdr:row>
      <xdr:rowOff>33325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795902"/>
          <a:ext cx="838200" cy="3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33325</xdr:rowOff>
    </xdr:from>
    <xdr:to>
      <xdr:col>50</xdr:col>
      <xdr:colOff>114300</xdr:colOff>
      <xdr:row>98</xdr:row>
      <xdr:rowOff>63830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835425"/>
          <a:ext cx="889000" cy="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38354</xdr:rowOff>
    </xdr:from>
    <xdr:to>
      <xdr:col>45</xdr:col>
      <xdr:colOff>177800</xdr:colOff>
      <xdr:row>98</xdr:row>
      <xdr:rowOff>63830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840454"/>
          <a:ext cx="889000" cy="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108356</xdr:rowOff>
    </xdr:from>
    <xdr:to>
      <xdr:col>41</xdr:col>
      <xdr:colOff>50800</xdr:colOff>
      <xdr:row>98</xdr:row>
      <xdr:rowOff>38354</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739006"/>
          <a:ext cx="889000" cy="10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114452</xdr:rowOff>
    </xdr:from>
    <xdr:to>
      <xdr:col>55</xdr:col>
      <xdr:colOff>50800</xdr:colOff>
      <xdr:row>98</xdr:row>
      <xdr:rowOff>44602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4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29379</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6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153975</xdr:rowOff>
    </xdr:from>
    <xdr:to>
      <xdr:col>50</xdr:col>
      <xdr:colOff>165100</xdr:colOff>
      <xdr:row>98</xdr:row>
      <xdr:rowOff>84125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75252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7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13030</xdr:rowOff>
    </xdr:from>
    <xdr:to>
      <xdr:col>46</xdr:col>
      <xdr:colOff>38100</xdr:colOff>
      <xdr:row>98</xdr:row>
      <xdr:rowOff>114630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81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105757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90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159004</xdr:rowOff>
    </xdr:from>
    <xdr:to>
      <xdr:col>41</xdr:col>
      <xdr:colOff>101600</xdr:colOff>
      <xdr:row>98</xdr:row>
      <xdr:rowOff>89154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8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80281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8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57556</xdr:rowOff>
    </xdr:from>
    <xdr:to>
      <xdr:col>36</xdr:col>
      <xdr:colOff>165100</xdr:colOff>
      <xdr:row>97</xdr:row>
      <xdr:rowOff>159156</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68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150283</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78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136408</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1508"/>
          <a:ext cx="8382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136408</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651508"/>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139586</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5468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139037</xdr:rowOff>
    </xdr:from>
    <xdr:to>
      <xdr:col>71</xdr:col>
      <xdr:colOff>177800</xdr:colOff>
      <xdr:row>38</xdr:row>
      <xdr:rowOff>139586</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54137"/>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85608</xdr:rowOff>
    </xdr:from>
    <xdr:to>
      <xdr:col>81</xdr:col>
      <xdr:colOff>101600</xdr:colOff>
      <xdr:row>39</xdr:row>
      <xdr:rowOff>15758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6885</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693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88786</xdr:rowOff>
    </xdr:from>
    <xdr:to>
      <xdr:col>72</xdr:col>
      <xdr:colOff>38100</xdr:colOff>
      <xdr:row>39</xdr:row>
      <xdr:rowOff>18936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10063</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696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88237</xdr:rowOff>
    </xdr:from>
    <xdr:to>
      <xdr:col>67</xdr:col>
      <xdr:colOff>101600</xdr:colOff>
      <xdr:row>39</xdr:row>
      <xdr:rowOff>18387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9514</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57333" y="66960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77553</xdr:rowOff>
    </xdr:from>
    <xdr:to>
      <xdr:col>85</xdr:col>
      <xdr:colOff>127000</xdr:colOff>
      <xdr:row>77</xdr:row>
      <xdr:rowOff>85342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79203"/>
          <a:ext cx="838200" cy="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85342</xdr:rowOff>
    </xdr:from>
    <xdr:to>
      <xdr:col>81</xdr:col>
      <xdr:colOff>50800</xdr:colOff>
      <xdr:row>77</xdr:row>
      <xdr:rowOff>114897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86992"/>
          <a:ext cx="8890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114897</xdr:rowOff>
    </xdr:from>
    <xdr:to>
      <xdr:col>76</xdr:col>
      <xdr:colOff>114300</xdr:colOff>
      <xdr:row>77</xdr:row>
      <xdr:rowOff>146329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16547"/>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146329</xdr:rowOff>
    </xdr:from>
    <xdr:to>
      <xdr:col>71</xdr:col>
      <xdr:colOff>177800</xdr:colOff>
      <xdr:row>77</xdr:row>
      <xdr:rowOff>157042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47979"/>
          <a:ext cx="889000" cy="1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26753</xdr:rowOff>
    </xdr:from>
    <xdr:to>
      <xdr:col>85</xdr:col>
      <xdr:colOff>177800</xdr:colOff>
      <xdr:row>77</xdr:row>
      <xdr:rowOff>128353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2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5180</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0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34542</xdr:rowOff>
    </xdr:from>
    <xdr:to>
      <xdr:col>81</xdr:col>
      <xdr:colOff>101600</xdr:colOff>
      <xdr:row>77</xdr:row>
      <xdr:rowOff>136142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3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127269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64097</xdr:rowOff>
    </xdr:from>
    <xdr:to>
      <xdr:col>76</xdr:col>
      <xdr:colOff>165100</xdr:colOff>
      <xdr:row>77</xdr:row>
      <xdr:rowOff>165697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6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156824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5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95529</xdr:rowOff>
    </xdr:from>
    <xdr:to>
      <xdr:col>72</xdr:col>
      <xdr:colOff>38100</xdr:colOff>
      <xdr:row>78</xdr:row>
      <xdr:rowOff>25679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9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16806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8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106242</xdr:rowOff>
    </xdr:from>
    <xdr:to>
      <xdr:col>67</xdr:col>
      <xdr:colOff>101600</xdr:colOff>
      <xdr:row>78</xdr:row>
      <xdr:rowOff>36392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0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27519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0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46596</xdr:rowOff>
    </xdr:from>
    <xdr:to>
      <xdr:col>85</xdr:col>
      <xdr:colOff>127000</xdr:colOff>
      <xdr:row>98</xdr:row>
      <xdr:rowOff>116886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48696"/>
          <a:ext cx="838200" cy="7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46596</xdr:rowOff>
    </xdr:from>
    <xdr:to>
      <xdr:col>81</xdr:col>
      <xdr:colOff>50800</xdr:colOff>
      <xdr:row>98</xdr:row>
      <xdr:rowOff>138328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48696"/>
          <a:ext cx="889000" cy="9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128389</xdr:rowOff>
    </xdr:from>
    <xdr:to>
      <xdr:col>76</xdr:col>
      <xdr:colOff>114300</xdr:colOff>
      <xdr:row>98</xdr:row>
      <xdr:rowOff>138328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930489"/>
          <a:ext cx="8890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128096</xdr:rowOff>
    </xdr:from>
    <xdr:to>
      <xdr:col>71</xdr:col>
      <xdr:colOff>177800</xdr:colOff>
      <xdr:row>98</xdr:row>
      <xdr:rowOff>128389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30196"/>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66086</xdr:rowOff>
    </xdr:from>
    <xdr:to>
      <xdr:col>85</xdr:col>
      <xdr:colOff>177800</xdr:colOff>
      <xdr:row>98</xdr:row>
      <xdr:rowOff>167686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152463</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8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167246</xdr:rowOff>
    </xdr:from>
    <xdr:to>
      <xdr:col>81</xdr:col>
      <xdr:colOff>101600</xdr:colOff>
      <xdr:row>98</xdr:row>
      <xdr:rowOff>97396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88523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9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87528</xdr:rowOff>
    </xdr:from>
    <xdr:to>
      <xdr:col>76</xdr:col>
      <xdr:colOff>165100</xdr:colOff>
      <xdr:row>99</xdr:row>
      <xdr:rowOff>17678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8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8805</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3017" y="16982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77589</xdr:rowOff>
    </xdr:from>
    <xdr:to>
      <xdr:col>72</xdr:col>
      <xdr:colOff>38100</xdr:colOff>
      <xdr:row>99</xdr:row>
      <xdr:rowOff>7739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7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170316</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7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77296</xdr:rowOff>
    </xdr:from>
    <xdr:to>
      <xdr:col>67</xdr:col>
      <xdr:colOff>101600</xdr:colOff>
      <xdr:row>99</xdr:row>
      <xdr:rowOff>7446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7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170023</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7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164199</xdr:rowOff>
    </xdr:from>
    <xdr:to>
      <xdr:col>116</xdr:col>
      <xdr:colOff>63500</xdr:colOff>
      <xdr:row>58</xdr:row>
      <xdr:rowOff>164846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08299"/>
          <a:ext cx="8382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163741</xdr:rowOff>
    </xdr:from>
    <xdr:to>
      <xdr:col>111</xdr:col>
      <xdr:colOff>177800</xdr:colOff>
      <xdr:row>58</xdr:row>
      <xdr:rowOff>164199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07841"/>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149339</xdr:rowOff>
    </xdr:from>
    <xdr:to>
      <xdr:col>107</xdr:col>
      <xdr:colOff>50800</xdr:colOff>
      <xdr:row>58</xdr:row>
      <xdr:rowOff>163741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93439"/>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148463</xdr:rowOff>
    </xdr:from>
    <xdr:to>
      <xdr:col>102</xdr:col>
      <xdr:colOff>114300</xdr:colOff>
      <xdr:row>58</xdr:row>
      <xdr:rowOff>149339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92563"/>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114046</xdr:rowOff>
    </xdr:from>
    <xdr:to>
      <xdr:col>116</xdr:col>
      <xdr:colOff>114300</xdr:colOff>
      <xdr:row>59</xdr:row>
      <xdr:rowOff>44196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28973</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7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113399</xdr:rowOff>
    </xdr:from>
    <xdr:to>
      <xdr:col>112</xdr:col>
      <xdr:colOff>38100</xdr:colOff>
      <xdr:row>59</xdr:row>
      <xdr:rowOff>43549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5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34676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5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112941</xdr:rowOff>
    </xdr:from>
    <xdr:to>
      <xdr:col>107</xdr:col>
      <xdr:colOff>101600</xdr:colOff>
      <xdr:row>59</xdr:row>
      <xdr:rowOff>43091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5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34218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4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98539</xdr:rowOff>
    </xdr:from>
    <xdr:to>
      <xdr:col>102</xdr:col>
      <xdr:colOff>165100</xdr:colOff>
      <xdr:row>59</xdr:row>
      <xdr:rowOff>28689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4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19816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3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97663</xdr:rowOff>
    </xdr:from>
    <xdr:to>
      <xdr:col>98</xdr:col>
      <xdr:colOff>38100</xdr:colOff>
      <xdr:row>59</xdr:row>
      <xdr:rowOff>27813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18940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3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44283</xdr:rowOff>
    </xdr:from>
    <xdr:to>
      <xdr:col>116</xdr:col>
      <xdr:colOff>63500</xdr:colOff>
      <xdr:row>78</xdr:row>
      <xdr:rowOff>100609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417383"/>
          <a:ext cx="838200" cy="5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100609</xdr:rowOff>
    </xdr:from>
    <xdr:to>
      <xdr:col>111</xdr:col>
      <xdr:colOff>177800</xdr:colOff>
      <xdr:row>78</xdr:row>
      <xdr:rowOff>130418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473709"/>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130418</xdr:rowOff>
    </xdr:from>
    <xdr:to>
      <xdr:col>107</xdr:col>
      <xdr:colOff>50800</xdr:colOff>
      <xdr:row>79</xdr:row>
      <xdr:rowOff>1694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503518"/>
          <a:ext cx="889000" cy="4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110714</xdr:rowOff>
    </xdr:from>
    <xdr:to>
      <xdr:col>102</xdr:col>
      <xdr:colOff>114300</xdr:colOff>
      <xdr:row>79</xdr:row>
      <xdr:rowOff>1694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483814"/>
          <a:ext cx="889000" cy="6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164933</xdr:rowOff>
    </xdr:from>
    <xdr:to>
      <xdr:col>116</xdr:col>
      <xdr:colOff>114300</xdr:colOff>
      <xdr:row>78</xdr:row>
      <xdr:rowOff>95083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3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143360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3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49809</xdr:rowOff>
    </xdr:from>
    <xdr:to>
      <xdr:col>112</xdr:col>
      <xdr:colOff>38100</xdr:colOff>
      <xdr:row>78</xdr:row>
      <xdr:rowOff>151409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42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142536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51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79618</xdr:rowOff>
    </xdr:from>
    <xdr:to>
      <xdr:col>107</xdr:col>
      <xdr:colOff>101600</xdr:colOff>
      <xdr:row>79</xdr:row>
      <xdr:rowOff>9768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45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895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54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122344</xdr:rowOff>
    </xdr:from>
    <xdr:to>
      <xdr:col>102</xdr:col>
      <xdr:colOff>165100</xdr:colOff>
      <xdr:row>79</xdr:row>
      <xdr:rowOff>52494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49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43621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58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59914</xdr:rowOff>
    </xdr:from>
    <xdr:to>
      <xdr:col>98</xdr:col>
      <xdr:colOff>38100</xdr:colOff>
      <xdr:row>78</xdr:row>
      <xdr:rowOff>161514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43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152641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・歳出決算総額は、住民一人当たり</a:t>
          </a:r>
          <a:r>
            <a:rPr kumimoji="1" lang="en-US" altLang="ja-JP" sz="800">
              <a:solidFill>
                <a:schemeClr val="dk1"/>
              </a:solidFill>
              <a:effectLst/>
              <a:latin typeface="+mn-lt"/>
              <a:ea typeface="+mn-ea"/>
              <a:cs typeface="+mn-cs"/>
            </a:rPr>
            <a:t>372,578</a:t>
          </a:r>
          <a:r>
            <a:rPr kumimoji="1" lang="ja-JP" altLang="ja-JP" sz="800">
              <a:solidFill>
                <a:schemeClr val="dk1"/>
              </a:solidFill>
              <a:effectLst/>
              <a:latin typeface="+mn-lt"/>
              <a:ea typeface="+mn-ea"/>
              <a:cs typeface="+mn-cs"/>
            </a:rPr>
            <a:t>円となっており、前年度から</a:t>
          </a:r>
          <a:r>
            <a:rPr kumimoji="1" lang="en-US" altLang="ja-JP" sz="800">
              <a:solidFill>
                <a:schemeClr val="dk1"/>
              </a:solidFill>
              <a:effectLst/>
              <a:latin typeface="+mn-lt"/>
              <a:ea typeface="+mn-ea"/>
              <a:cs typeface="+mn-cs"/>
            </a:rPr>
            <a:t>6,020</a:t>
          </a:r>
          <a:r>
            <a:rPr kumimoji="1" lang="ja-JP" altLang="ja-JP" sz="800">
              <a:solidFill>
                <a:schemeClr val="dk1"/>
              </a:solidFill>
              <a:effectLst/>
              <a:latin typeface="+mn-lt"/>
              <a:ea typeface="+mn-ea"/>
              <a:cs typeface="+mn-cs"/>
            </a:rPr>
            <a:t>円増加した。増加の主な要因は物件費</a:t>
          </a:r>
          <a:r>
            <a:rPr kumimoji="1" lang="ja-JP" altLang="en-US" sz="800">
              <a:solidFill>
                <a:schemeClr val="dk1"/>
              </a:solidFill>
              <a:effectLst/>
              <a:latin typeface="+mn-lt"/>
              <a:ea typeface="+mn-ea"/>
              <a:cs typeface="+mn-cs"/>
            </a:rPr>
            <a:t>、扶助費</a:t>
          </a:r>
          <a:r>
            <a:rPr kumimoji="1" lang="ja-JP" altLang="ja-JP" sz="800">
              <a:solidFill>
                <a:schemeClr val="dk1"/>
              </a:solidFill>
              <a:effectLst/>
              <a:latin typeface="+mn-lt"/>
              <a:ea typeface="+mn-ea"/>
              <a:cs typeface="+mn-cs"/>
            </a:rPr>
            <a:t>などの増による。</a:t>
          </a:r>
          <a:endParaRPr lang="ja-JP" altLang="ja-JP" sz="800">
            <a:effectLst/>
          </a:endParaRPr>
        </a:p>
        <a:p>
          <a:r>
            <a:rPr kumimoji="1" lang="ja-JP" altLang="ja-JP" sz="800">
              <a:solidFill>
                <a:sysClr val="windowText" lastClr="000000"/>
              </a:solidFill>
              <a:effectLst/>
              <a:latin typeface="+mn-lt"/>
              <a:ea typeface="+mn-ea"/>
              <a:cs typeface="+mn-cs"/>
            </a:rPr>
            <a:t>・人件費は、</a:t>
          </a:r>
          <a:r>
            <a:rPr kumimoji="1" lang="ja-JP" altLang="en-US" sz="800">
              <a:solidFill>
                <a:sysClr val="windowText" lastClr="000000"/>
              </a:solidFill>
              <a:effectLst/>
              <a:latin typeface="+mn-lt"/>
              <a:ea typeface="+mn-ea"/>
              <a:cs typeface="+mn-cs"/>
            </a:rPr>
            <a:t>給与改定の増</a:t>
          </a:r>
          <a:r>
            <a:rPr kumimoji="1" lang="ja-JP" altLang="ja-JP" sz="800">
              <a:solidFill>
                <a:sysClr val="windowText" lastClr="000000"/>
              </a:solidFill>
              <a:effectLst/>
              <a:latin typeface="+mn-lt"/>
              <a:ea typeface="+mn-ea"/>
              <a:cs typeface="+mn-cs"/>
            </a:rPr>
            <a:t>などにより、住民一人当たりのコストは前年度から</a:t>
          </a:r>
          <a:r>
            <a:rPr kumimoji="1" lang="en-US" altLang="ja-JP" sz="800">
              <a:solidFill>
                <a:sysClr val="windowText" lastClr="000000"/>
              </a:solidFill>
              <a:effectLst/>
              <a:latin typeface="+mn-lt"/>
              <a:ea typeface="+mn-ea"/>
              <a:cs typeface="+mn-cs"/>
            </a:rPr>
            <a:t>1,770</a:t>
          </a:r>
          <a:r>
            <a:rPr kumimoji="1" lang="ja-JP" altLang="ja-JP" sz="800">
              <a:solidFill>
                <a:sysClr val="windowText" lastClr="000000"/>
              </a:solidFill>
              <a:effectLst/>
              <a:latin typeface="+mn-lt"/>
              <a:ea typeface="+mn-ea"/>
              <a:cs typeface="+mn-cs"/>
            </a:rPr>
            <a:t>円</a:t>
          </a:r>
          <a:r>
            <a:rPr kumimoji="1" lang="ja-JP" altLang="en-US" sz="800">
              <a:solidFill>
                <a:sysClr val="windowText" lastClr="000000"/>
              </a:solidFill>
              <a:effectLst/>
              <a:latin typeface="+mn-lt"/>
              <a:ea typeface="+mn-ea"/>
              <a:cs typeface="+mn-cs"/>
            </a:rPr>
            <a:t>増加</a:t>
          </a:r>
          <a:r>
            <a:rPr kumimoji="1" lang="ja-JP" altLang="ja-JP" sz="800">
              <a:solidFill>
                <a:sysClr val="windowText" lastClr="000000"/>
              </a:solidFill>
              <a:effectLst/>
              <a:latin typeface="+mn-lt"/>
              <a:ea typeface="+mn-ea"/>
              <a:cs typeface="+mn-cs"/>
            </a:rPr>
            <a:t>した。類似団体平均を下回ったが、歳出総額に占める人件費の割合が高い傾向にあることから、今後も効率的な組織運営による職員定数の適正化、業務の外部委託化、施設の指定管理者制度への移行などを進め、抑制を図る。</a:t>
          </a:r>
          <a:endParaRPr lang="ja-JP" altLang="ja-JP" sz="800">
            <a:solidFill>
              <a:sysClr val="windowText" lastClr="000000"/>
            </a:solidFill>
            <a:effectLst/>
          </a:endParaRPr>
        </a:p>
        <a:p>
          <a:r>
            <a:rPr kumimoji="1" lang="ja-JP" altLang="ja-JP" sz="800">
              <a:solidFill>
                <a:sysClr val="windowText" lastClr="000000"/>
              </a:solidFill>
              <a:effectLst/>
              <a:latin typeface="+mn-lt"/>
              <a:ea typeface="+mn-ea"/>
              <a:cs typeface="+mn-cs"/>
            </a:rPr>
            <a:t>・物件費は、</a:t>
          </a:r>
          <a:r>
            <a:rPr kumimoji="1" lang="ja-JP" altLang="en-US" sz="800">
              <a:solidFill>
                <a:sysClr val="windowText" lastClr="000000"/>
              </a:solidFill>
              <a:effectLst/>
              <a:latin typeface="+mn-lt"/>
              <a:ea typeface="+mn-ea"/>
              <a:cs typeface="+mn-cs"/>
            </a:rPr>
            <a:t>プレミアム付商品券事業委託</a:t>
          </a:r>
          <a:r>
            <a:rPr kumimoji="1" lang="ja-JP" altLang="ja-JP" sz="800">
              <a:solidFill>
                <a:sysClr val="windowText" lastClr="000000"/>
              </a:solidFill>
              <a:effectLst/>
              <a:latin typeface="+mn-lt"/>
              <a:ea typeface="+mn-ea"/>
              <a:cs typeface="+mn-cs"/>
            </a:rPr>
            <a:t>の</a:t>
          </a:r>
          <a:r>
            <a:rPr kumimoji="1" lang="ja-JP" altLang="en-US" sz="800">
              <a:solidFill>
                <a:sysClr val="windowText" lastClr="000000"/>
              </a:solidFill>
              <a:effectLst/>
              <a:latin typeface="+mn-lt"/>
              <a:ea typeface="+mn-ea"/>
              <a:cs typeface="+mn-cs"/>
            </a:rPr>
            <a:t>実施による</a:t>
          </a:r>
          <a:r>
            <a:rPr kumimoji="1" lang="ja-JP" altLang="ja-JP" sz="800">
              <a:solidFill>
                <a:sysClr val="windowText" lastClr="000000"/>
              </a:solidFill>
              <a:effectLst/>
              <a:latin typeface="+mn-lt"/>
              <a:ea typeface="+mn-ea"/>
              <a:cs typeface="+mn-cs"/>
            </a:rPr>
            <a:t>増などにより、住民一人当たりのコストは前年度から</a:t>
          </a:r>
          <a:r>
            <a:rPr kumimoji="1" lang="en-US" altLang="ja-JP" sz="800">
              <a:solidFill>
                <a:sysClr val="windowText" lastClr="000000"/>
              </a:solidFill>
              <a:effectLst/>
              <a:latin typeface="+mn-lt"/>
              <a:ea typeface="+mn-ea"/>
              <a:cs typeface="+mn-cs"/>
            </a:rPr>
            <a:t>4,765</a:t>
          </a:r>
          <a:r>
            <a:rPr kumimoji="1" lang="ja-JP" altLang="ja-JP" sz="800">
              <a:solidFill>
                <a:sysClr val="windowText" lastClr="000000"/>
              </a:solidFill>
              <a:effectLst/>
              <a:latin typeface="+mn-lt"/>
              <a:ea typeface="+mn-ea"/>
              <a:cs typeface="+mn-cs"/>
            </a:rPr>
            <a:t>円増加した。類似団体平均を</a:t>
          </a:r>
          <a:r>
            <a:rPr kumimoji="1" lang="ja-JP" altLang="en-US" sz="800">
              <a:solidFill>
                <a:sysClr val="windowText" lastClr="000000"/>
              </a:solidFill>
              <a:effectLst/>
              <a:latin typeface="+mn-lt"/>
              <a:ea typeface="+mn-ea"/>
              <a:cs typeface="+mn-cs"/>
            </a:rPr>
            <a:t>上</a:t>
          </a:r>
          <a:r>
            <a:rPr kumimoji="1" lang="ja-JP" altLang="ja-JP" sz="800">
              <a:solidFill>
                <a:sysClr val="windowText" lastClr="000000"/>
              </a:solidFill>
              <a:effectLst/>
              <a:latin typeface="+mn-lt"/>
              <a:ea typeface="+mn-ea"/>
              <a:cs typeface="+mn-cs"/>
            </a:rPr>
            <a:t>回って</a:t>
          </a:r>
          <a:r>
            <a:rPr kumimoji="1" lang="ja-JP" altLang="en-US" sz="800">
              <a:solidFill>
                <a:sysClr val="windowText" lastClr="000000"/>
              </a:solidFill>
              <a:effectLst/>
              <a:latin typeface="+mn-lt"/>
              <a:ea typeface="+mn-ea"/>
              <a:cs typeface="+mn-cs"/>
            </a:rPr>
            <a:t>いるが</a:t>
          </a:r>
          <a:r>
            <a:rPr kumimoji="1" lang="ja-JP" altLang="ja-JP" sz="800">
              <a:solidFill>
                <a:sysClr val="windowText" lastClr="000000"/>
              </a:solidFill>
              <a:effectLst/>
              <a:latin typeface="+mn-lt"/>
              <a:ea typeface="+mn-ea"/>
              <a:cs typeface="+mn-cs"/>
            </a:rPr>
            <a:t>、ごみ処理施設運営が西知多医療厚生組合へ移行</a:t>
          </a:r>
          <a:r>
            <a:rPr kumimoji="1" lang="ja-JP" altLang="en-US" sz="800">
              <a:solidFill>
                <a:sysClr val="windowText" lastClr="000000"/>
              </a:solidFill>
              <a:effectLst/>
              <a:latin typeface="+mn-lt"/>
              <a:ea typeface="+mn-ea"/>
              <a:cs typeface="+mn-cs"/>
            </a:rPr>
            <a:t>したことに伴い、</a:t>
          </a:r>
          <a:r>
            <a:rPr kumimoji="1" lang="ja-JP" altLang="ja-JP" sz="800">
              <a:solidFill>
                <a:sysClr val="windowText" lastClr="000000"/>
              </a:solidFill>
              <a:effectLst/>
              <a:latin typeface="+mn-lt"/>
              <a:ea typeface="+mn-ea"/>
              <a:cs typeface="+mn-cs"/>
            </a:rPr>
            <a:t>今後は更に減少することが見込まれる。</a:t>
          </a:r>
          <a:endParaRPr lang="ja-JP" altLang="ja-JP" sz="800">
            <a:solidFill>
              <a:sysClr val="windowText" lastClr="000000"/>
            </a:solidFill>
            <a:effectLst/>
          </a:endParaRPr>
        </a:p>
        <a:p>
          <a:r>
            <a:rPr kumimoji="1" lang="ja-JP" altLang="ja-JP" sz="800">
              <a:solidFill>
                <a:sysClr val="windowText" lastClr="000000"/>
              </a:solidFill>
              <a:effectLst/>
              <a:latin typeface="+mn-lt"/>
              <a:ea typeface="+mn-ea"/>
              <a:cs typeface="+mn-cs"/>
            </a:rPr>
            <a:t>・扶助費は、</a:t>
          </a:r>
          <a:r>
            <a:rPr kumimoji="1" lang="ja-JP" altLang="en-US" sz="800">
              <a:solidFill>
                <a:sysClr val="windowText" lastClr="000000"/>
              </a:solidFill>
              <a:effectLst/>
              <a:latin typeface="+mn-lt"/>
              <a:ea typeface="+mn-ea"/>
              <a:cs typeface="+mn-cs"/>
            </a:rPr>
            <a:t>住民税非課税世帯等生活支援給付金の増</a:t>
          </a:r>
          <a:r>
            <a:rPr kumimoji="1" lang="ja-JP" altLang="ja-JP" sz="800">
              <a:solidFill>
                <a:sysClr val="windowText" lastClr="000000"/>
              </a:solidFill>
              <a:effectLst/>
              <a:latin typeface="+mn-lt"/>
              <a:ea typeface="+mn-ea"/>
              <a:cs typeface="+mn-cs"/>
            </a:rPr>
            <a:t>などにより、住民一人当たりのコストは前年度から</a:t>
          </a:r>
          <a:r>
            <a:rPr kumimoji="1" lang="en-US" altLang="ja-JP" sz="800">
              <a:solidFill>
                <a:sysClr val="windowText" lastClr="000000"/>
              </a:solidFill>
              <a:effectLst/>
              <a:latin typeface="+mn-lt"/>
              <a:ea typeface="+mn-ea"/>
              <a:cs typeface="+mn-cs"/>
            </a:rPr>
            <a:t>4,367</a:t>
          </a:r>
          <a:r>
            <a:rPr kumimoji="1" lang="ja-JP" altLang="ja-JP" sz="800">
              <a:solidFill>
                <a:sysClr val="windowText" lastClr="000000"/>
              </a:solidFill>
              <a:effectLst/>
              <a:latin typeface="+mn-lt"/>
              <a:ea typeface="+mn-ea"/>
              <a:cs typeface="+mn-cs"/>
            </a:rPr>
            <a:t>円</a:t>
          </a:r>
          <a:r>
            <a:rPr kumimoji="1" lang="ja-JP" altLang="en-US" sz="800">
              <a:solidFill>
                <a:sysClr val="windowText" lastClr="000000"/>
              </a:solidFill>
              <a:effectLst/>
              <a:latin typeface="+mn-lt"/>
              <a:ea typeface="+mn-ea"/>
              <a:cs typeface="+mn-cs"/>
            </a:rPr>
            <a:t>増加</a:t>
          </a:r>
          <a:r>
            <a:rPr kumimoji="1" lang="ja-JP" altLang="ja-JP" sz="800">
              <a:solidFill>
                <a:sysClr val="windowText" lastClr="000000"/>
              </a:solidFill>
              <a:effectLst/>
              <a:latin typeface="+mn-lt"/>
              <a:ea typeface="+mn-ea"/>
              <a:cs typeface="+mn-cs"/>
            </a:rPr>
            <a:t>した。類似団体平均を下回っているが、高齢化の進展などにより、今後も増加することが見込まれる。</a:t>
          </a:r>
          <a:endParaRPr lang="ja-JP" altLang="ja-JP" sz="800">
            <a:solidFill>
              <a:sysClr val="windowText" lastClr="000000"/>
            </a:solidFill>
            <a:effectLst/>
          </a:endParaRPr>
        </a:p>
        <a:p>
          <a:r>
            <a:rPr kumimoji="1" lang="ja-JP" altLang="ja-JP" sz="800">
              <a:solidFill>
                <a:sysClr val="windowText" lastClr="000000"/>
              </a:solidFill>
              <a:effectLst/>
              <a:latin typeface="+mn-lt"/>
              <a:ea typeface="+mn-ea"/>
              <a:cs typeface="+mn-cs"/>
            </a:rPr>
            <a:t>・普通建設事業費は、</a:t>
          </a:r>
          <a:r>
            <a:rPr kumimoji="1" lang="ja-JP" altLang="en-US" sz="800">
              <a:solidFill>
                <a:sysClr val="windowText" lastClr="000000"/>
              </a:solidFill>
              <a:effectLst/>
              <a:latin typeface="+mn-lt"/>
              <a:ea typeface="+mn-ea"/>
              <a:cs typeface="+mn-cs"/>
            </a:rPr>
            <a:t>市民体育館屋根改修工事の実施や防災行政無線（同報系）拡張子局改修工事の増</a:t>
          </a:r>
          <a:r>
            <a:rPr kumimoji="1" lang="ja-JP" altLang="ja-JP" sz="800">
              <a:solidFill>
                <a:sysClr val="windowText" lastClr="000000"/>
              </a:solidFill>
              <a:effectLst/>
              <a:latin typeface="+mn-lt"/>
              <a:ea typeface="+mn-ea"/>
              <a:cs typeface="+mn-cs"/>
            </a:rPr>
            <a:t>などにより、住民一人当たりのコストは前年度から</a:t>
          </a:r>
          <a:r>
            <a:rPr kumimoji="1" lang="en-US" altLang="ja-JP" sz="800">
              <a:solidFill>
                <a:sysClr val="windowText" lastClr="000000"/>
              </a:solidFill>
              <a:effectLst/>
              <a:latin typeface="+mn-lt"/>
              <a:ea typeface="+mn-ea"/>
              <a:cs typeface="+mn-cs"/>
            </a:rPr>
            <a:t>635</a:t>
          </a:r>
          <a:r>
            <a:rPr kumimoji="1" lang="ja-JP" altLang="ja-JP" sz="800">
              <a:solidFill>
                <a:sysClr val="windowText" lastClr="000000"/>
              </a:solidFill>
              <a:effectLst/>
              <a:latin typeface="+mn-lt"/>
              <a:ea typeface="+mn-ea"/>
              <a:cs typeface="+mn-cs"/>
            </a:rPr>
            <a:t>円</a:t>
          </a:r>
          <a:r>
            <a:rPr kumimoji="1" lang="ja-JP" altLang="en-US" sz="800">
              <a:solidFill>
                <a:sysClr val="windowText" lastClr="000000"/>
              </a:solidFill>
              <a:effectLst/>
              <a:latin typeface="+mn-lt"/>
              <a:ea typeface="+mn-ea"/>
              <a:cs typeface="+mn-cs"/>
            </a:rPr>
            <a:t>増加</a:t>
          </a:r>
          <a:r>
            <a:rPr kumimoji="1" lang="ja-JP" altLang="ja-JP" sz="800">
              <a:solidFill>
                <a:sysClr val="windowText" lastClr="000000"/>
              </a:solidFill>
              <a:effectLst/>
              <a:latin typeface="+mn-lt"/>
              <a:ea typeface="+mn-ea"/>
              <a:cs typeface="+mn-cs"/>
            </a:rPr>
            <a:t>した。類似団体平均を下回る状況が続いており、これは、経常経費が大きいため、投資的経費に振り分けることができる財源が限られている状況を表している。</a:t>
          </a:r>
          <a:endParaRPr lang="ja-JP" altLang="ja-JP" sz="800">
            <a:solidFill>
              <a:sysClr val="windowText" lastClr="000000"/>
            </a:solidFill>
            <a:effectLst/>
          </a:endParaRPr>
        </a:p>
        <a:p>
          <a:r>
            <a:rPr kumimoji="1" lang="ja-JP" altLang="ja-JP" sz="800">
              <a:solidFill>
                <a:sysClr val="windowText" lastClr="000000"/>
              </a:solidFill>
              <a:effectLst/>
              <a:latin typeface="+mn-lt"/>
              <a:ea typeface="+mn-ea"/>
              <a:cs typeface="+mn-cs"/>
            </a:rPr>
            <a:t>・公債費は、類似団体と比較して住民一人当たりのコストが低い状況となっている。これまでの節度ある借入れによる結果だが、近年、小中学校の空調整備や情報通信ネットワーク整備などの大規模事業を集中的に実施したことにより地方債残高は増加傾向にあるため、今後</a:t>
          </a:r>
          <a:r>
            <a:rPr kumimoji="1" lang="ja-JP" altLang="en-US" sz="800">
              <a:solidFill>
                <a:sysClr val="windowText" lastClr="000000"/>
              </a:solidFill>
              <a:effectLst/>
              <a:latin typeface="+mn-lt"/>
              <a:ea typeface="+mn-ea"/>
              <a:cs typeface="+mn-cs"/>
            </a:rPr>
            <a:t>は</a:t>
          </a:r>
          <a:r>
            <a:rPr kumimoji="1" lang="ja-JP" altLang="ja-JP" sz="800">
              <a:solidFill>
                <a:sysClr val="windowText" lastClr="000000"/>
              </a:solidFill>
              <a:effectLst/>
              <a:latin typeface="+mn-lt"/>
              <a:ea typeface="+mn-ea"/>
              <a:cs typeface="+mn-cs"/>
            </a:rPr>
            <a:t>増加することが見込まれる。</a:t>
          </a:r>
          <a:endParaRPr lang="ja-JP" altLang="ja-JP" sz="800">
            <a:solidFill>
              <a:sysClr val="windowText" lastClr="000000"/>
            </a:solidFill>
            <a:effectLst/>
          </a:endParaRPr>
        </a:p>
        <a:p>
          <a:r>
            <a:rPr kumimoji="1" lang="ja-JP" altLang="ja-JP" sz="800">
              <a:solidFill>
                <a:sysClr val="windowText" lastClr="000000"/>
              </a:solidFill>
              <a:effectLst/>
              <a:latin typeface="+mn-lt"/>
              <a:ea typeface="+mn-ea"/>
              <a:cs typeface="+mn-cs"/>
            </a:rPr>
            <a:t>・積立金は、公共施設等整備基金積立</a:t>
          </a:r>
          <a:r>
            <a:rPr kumimoji="1" lang="ja-JP" altLang="en-US" sz="800">
              <a:solidFill>
                <a:sysClr val="windowText" lastClr="000000"/>
              </a:solidFill>
              <a:effectLst/>
              <a:latin typeface="+mn-lt"/>
              <a:ea typeface="+mn-ea"/>
              <a:cs typeface="+mn-cs"/>
            </a:rPr>
            <a:t>金の減</a:t>
          </a:r>
          <a:r>
            <a:rPr kumimoji="1" lang="ja-JP" altLang="ja-JP" sz="800">
              <a:solidFill>
                <a:sysClr val="windowText" lastClr="000000"/>
              </a:solidFill>
              <a:effectLst/>
              <a:latin typeface="+mn-lt"/>
              <a:ea typeface="+mn-ea"/>
              <a:cs typeface="+mn-cs"/>
            </a:rPr>
            <a:t>などにより、住民一人当たりのコストは前年度から</a:t>
          </a:r>
          <a:r>
            <a:rPr kumimoji="1" lang="en-US" altLang="ja-JP" sz="800">
              <a:solidFill>
                <a:sysClr val="windowText" lastClr="000000"/>
              </a:solidFill>
              <a:effectLst/>
              <a:latin typeface="+mn-lt"/>
              <a:ea typeface="+mn-ea"/>
              <a:cs typeface="+mn-cs"/>
            </a:rPr>
            <a:t>7,687</a:t>
          </a:r>
          <a:r>
            <a:rPr kumimoji="1" lang="ja-JP" altLang="ja-JP" sz="800">
              <a:solidFill>
                <a:sysClr val="windowText" lastClr="000000"/>
              </a:solidFill>
              <a:effectLst/>
              <a:latin typeface="+mn-lt"/>
              <a:ea typeface="+mn-ea"/>
              <a:cs typeface="+mn-cs"/>
            </a:rPr>
            <a:t>円</a:t>
          </a:r>
          <a:r>
            <a:rPr kumimoji="1" lang="ja-JP" altLang="en-US" sz="800">
              <a:solidFill>
                <a:sysClr val="windowText" lastClr="000000"/>
              </a:solidFill>
              <a:effectLst/>
              <a:latin typeface="+mn-lt"/>
              <a:ea typeface="+mn-ea"/>
              <a:cs typeface="+mn-cs"/>
            </a:rPr>
            <a:t>減少</a:t>
          </a:r>
          <a:r>
            <a:rPr kumimoji="1" lang="ja-JP" altLang="ja-JP" sz="800">
              <a:solidFill>
                <a:sysClr val="windowText" lastClr="000000"/>
              </a:solidFill>
              <a:effectLst/>
              <a:latin typeface="+mn-lt"/>
              <a:ea typeface="+mn-ea"/>
              <a:cs typeface="+mn-cs"/>
            </a:rPr>
            <a:t>し、類似団体平均を下回っている。</a:t>
          </a:r>
          <a:endParaRPr lang="ja-JP" altLang="ja-JP" sz="800">
            <a:solidFill>
              <a:sysClr val="windowText" lastClr="000000"/>
            </a:solidFill>
            <a:effectLst/>
          </a:endParaRPr>
        </a:p>
        <a:p>
          <a:r>
            <a:rPr kumimoji="1" lang="ja-JP" altLang="ja-JP" sz="800">
              <a:solidFill>
                <a:sysClr val="windowText" lastClr="000000"/>
              </a:solidFill>
              <a:effectLst/>
              <a:latin typeface="+mn-lt"/>
              <a:ea typeface="+mn-ea"/>
              <a:cs typeface="+mn-cs"/>
            </a:rPr>
            <a:t>・繰出金は、介護保険事業を一部知多北部広域連合で実施しており、補助費等として支出していることから、類似団体と比較すると住民一人当たりのコストが低い状況となっている。</a:t>
          </a:r>
          <a:endParaRPr lang="ja-JP" altLang="ja-JP" sz="8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83,610
81,314
45.90
32,453,308
31,151,282
1,239,213
18,381,714
14,264,822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98552</xdr:rowOff>
    </xdr:from>
    <xdr:to>
      <xdr:col>24</xdr:col>
      <xdr:colOff>63500</xdr:colOff>
      <xdr:row>36</xdr:row>
      <xdr:rowOff>170332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70752"/>
          <a:ext cx="8382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170332</xdr:rowOff>
    </xdr:from>
    <xdr:to>
      <xdr:col>19</xdr:col>
      <xdr:colOff>177800</xdr:colOff>
      <xdr:row>37</xdr:row>
      <xdr:rowOff>13056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42532"/>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114554</xdr:rowOff>
    </xdr:from>
    <xdr:to>
      <xdr:col>15</xdr:col>
      <xdr:colOff>50800</xdr:colOff>
      <xdr:row>37</xdr:row>
      <xdr:rowOff>13056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86754"/>
          <a:ext cx="8890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35458</xdr:rowOff>
    </xdr:from>
    <xdr:to>
      <xdr:col>10</xdr:col>
      <xdr:colOff>114300</xdr:colOff>
      <xdr:row>36</xdr:row>
      <xdr:rowOff>114554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07658"/>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47752</xdr:rowOff>
    </xdr:from>
    <xdr:to>
      <xdr:col>24</xdr:col>
      <xdr:colOff>114300</xdr:colOff>
      <xdr:row>36</xdr:row>
      <xdr:rowOff>149352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26179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119532</xdr:rowOff>
    </xdr:from>
    <xdr:to>
      <xdr:col>20</xdr:col>
      <xdr:colOff>38100</xdr:colOff>
      <xdr:row>37</xdr:row>
      <xdr:rowOff>49682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9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40809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8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133706</xdr:rowOff>
    </xdr:from>
    <xdr:to>
      <xdr:col>15</xdr:col>
      <xdr:colOff>101600</xdr:colOff>
      <xdr:row>37</xdr:row>
      <xdr:rowOff>63856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0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54983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9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63754</xdr:rowOff>
    </xdr:from>
    <xdr:to>
      <xdr:col>10</xdr:col>
      <xdr:colOff>165100</xdr:colOff>
      <xdr:row>36</xdr:row>
      <xdr:rowOff>165354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156481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156108</xdr:rowOff>
    </xdr:from>
    <xdr:to>
      <xdr:col>6</xdr:col>
      <xdr:colOff>38100</xdr:colOff>
      <xdr:row>36</xdr:row>
      <xdr:rowOff>86258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5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77385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4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121298</xdr:rowOff>
    </xdr:from>
    <xdr:to>
      <xdr:col>24</xdr:col>
      <xdr:colOff>63500</xdr:colOff>
      <xdr:row>57</xdr:row>
      <xdr:rowOff>132234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893948"/>
          <a:ext cx="838200" cy="1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121298</xdr:rowOff>
    </xdr:from>
    <xdr:to>
      <xdr:col>19</xdr:col>
      <xdr:colOff>177800</xdr:colOff>
      <xdr:row>57</xdr:row>
      <xdr:rowOff>159835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893948"/>
          <a:ext cx="889000" cy="3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19863</xdr:rowOff>
    </xdr:from>
    <xdr:to>
      <xdr:col>15</xdr:col>
      <xdr:colOff>50800</xdr:colOff>
      <xdr:row>57</xdr:row>
      <xdr:rowOff>159835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49613"/>
          <a:ext cx="889000" cy="48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19863</xdr:rowOff>
    </xdr:from>
    <xdr:to>
      <xdr:col>10</xdr:col>
      <xdr:colOff>114300</xdr:colOff>
      <xdr:row>57</xdr:row>
      <xdr:rowOff>156877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49613"/>
          <a:ext cx="889000" cy="47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81434</xdr:rowOff>
    </xdr:from>
    <xdr:to>
      <xdr:col>24</xdr:col>
      <xdr:colOff>114300</xdr:colOff>
      <xdr:row>58</xdr:row>
      <xdr:rowOff>11584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5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167811</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70498</xdr:rowOff>
    </xdr:from>
    <xdr:to>
      <xdr:col>20</xdr:col>
      <xdr:colOff>38100</xdr:colOff>
      <xdr:row>58</xdr:row>
      <xdr:rowOff>648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4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163225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109035</xdr:rowOff>
    </xdr:from>
    <xdr:to>
      <xdr:col>15</xdr:col>
      <xdr:colOff>101600</xdr:colOff>
      <xdr:row>58</xdr:row>
      <xdr:rowOff>39185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8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30312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7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140513</xdr:rowOff>
    </xdr:from>
    <xdr:to>
      <xdr:col>10</xdr:col>
      <xdr:colOff>165100</xdr:colOff>
      <xdr:row>55</xdr:row>
      <xdr:rowOff>70663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9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61790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9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106077</xdr:rowOff>
    </xdr:from>
    <xdr:to>
      <xdr:col>6</xdr:col>
      <xdr:colOff>38100</xdr:colOff>
      <xdr:row>58</xdr:row>
      <xdr:rowOff>36227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27354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7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167601</xdr:rowOff>
    </xdr:from>
    <xdr:to>
      <xdr:col>24</xdr:col>
      <xdr:colOff>63500</xdr:colOff>
      <xdr:row>77</xdr:row>
      <xdr:rowOff>59516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97801"/>
          <a:ext cx="838200" cy="6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59516</xdr:rowOff>
    </xdr:from>
    <xdr:to>
      <xdr:col>19</xdr:col>
      <xdr:colOff>177800</xdr:colOff>
      <xdr:row>77</xdr:row>
      <xdr:rowOff>60920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61166"/>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60920</xdr:rowOff>
    </xdr:from>
    <xdr:to>
      <xdr:col>15</xdr:col>
      <xdr:colOff>50800</xdr:colOff>
      <xdr:row>79</xdr:row>
      <xdr:rowOff>4304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62570"/>
          <a:ext cx="889000" cy="28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162517</xdr:rowOff>
    </xdr:from>
    <xdr:to>
      <xdr:col>10</xdr:col>
      <xdr:colOff>114300</xdr:colOff>
      <xdr:row>79</xdr:row>
      <xdr:rowOff>4304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535617"/>
          <a:ext cx="889000" cy="1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116801</xdr:rowOff>
    </xdr:from>
    <xdr:to>
      <xdr:col>24</xdr:col>
      <xdr:colOff>114300</xdr:colOff>
      <xdr:row>77</xdr:row>
      <xdr:rowOff>46951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4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95228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2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8716</xdr:rowOff>
    </xdr:from>
    <xdr:to>
      <xdr:col>20</xdr:col>
      <xdr:colOff>38100</xdr:colOff>
      <xdr:row>77</xdr:row>
      <xdr:rowOff>110316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1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101443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10120</xdr:rowOff>
    </xdr:from>
    <xdr:to>
      <xdr:col>15</xdr:col>
      <xdr:colOff>101600</xdr:colOff>
      <xdr:row>77</xdr:row>
      <xdr:rowOff>111720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1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102847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0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124954</xdr:rowOff>
    </xdr:from>
    <xdr:to>
      <xdr:col>10</xdr:col>
      <xdr:colOff>165100</xdr:colOff>
      <xdr:row>79</xdr:row>
      <xdr:rowOff>55104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9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46231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9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111717</xdr:rowOff>
    </xdr:from>
    <xdr:to>
      <xdr:col>6</xdr:col>
      <xdr:colOff>38100</xdr:colOff>
      <xdr:row>79</xdr:row>
      <xdr:rowOff>41867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8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32994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7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42507</xdr:rowOff>
    </xdr:from>
    <xdr:to>
      <xdr:col>24</xdr:col>
      <xdr:colOff>63500</xdr:colOff>
      <xdr:row>95</xdr:row>
      <xdr:rowOff>90570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330257"/>
          <a:ext cx="838200" cy="4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4826</xdr:rowOff>
    </xdr:from>
    <xdr:to>
      <xdr:col>19</xdr:col>
      <xdr:colOff>177800</xdr:colOff>
      <xdr:row>95</xdr:row>
      <xdr:rowOff>90570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292576"/>
          <a:ext cx="889000" cy="8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4826</xdr:rowOff>
    </xdr:from>
    <xdr:to>
      <xdr:col>15</xdr:col>
      <xdr:colOff>50800</xdr:colOff>
      <xdr:row>96</xdr:row>
      <xdr:rowOff>74073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292576"/>
          <a:ext cx="889000" cy="24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66529</xdr:rowOff>
    </xdr:from>
    <xdr:to>
      <xdr:col>10</xdr:col>
      <xdr:colOff>114300</xdr:colOff>
      <xdr:row>96</xdr:row>
      <xdr:rowOff>74073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525729"/>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153261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163157</xdr:rowOff>
    </xdr:from>
    <xdr:to>
      <xdr:col>24</xdr:col>
      <xdr:colOff>114300</xdr:colOff>
      <xdr:row>95</xdr:row>
      <xdr:rowOff>93307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7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14584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3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39770</xdr:rowOff>
    </xdr:from>
    <xdr:to>
      <xdr:col>20</xdr:col>
      <xdr:colOff>38100</xdr:colOff>
      <xdr:row>95</xdr:row>
      <xdr:rowOff>141370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157897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0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125476</xdr:rowOff>
    </xdr:from>
    <xdr:to>
      <xdr:col>15</xdr:col>
      <xdr:colOff>101600</xdr:colOff>
      <xdr:row>95</xdr:row>
      <xdr:rowOff>55626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2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72153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01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23273</xdr:rowOff>
    </xdr:from>
    <xdr:to>
      <xdr:col>10</xdr:col>
      <xdr:colOff>165100</xdr:colOff>
      <xdr:row>96</xdr:row>
      <xdr:rowOff>124873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141400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5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15729</xdr:rowOff>
    </xdr:from>
    <xdr:to>
      <xdr:col>6</xdr:col>
      <xdr:colOff>38100</xdr:colOff>
      <xdr:row>96</xdr:row>
      <xdr:rowOff>117329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7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133856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5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91237</xdr:rowOff>
    </xdr:from>
    <xdr:to>
      <xdr:col>55</xdr:col>
      <xdr:colOff>0</xdr:colOff>
      <xdr:row>38</xdr:row>
      <xdr:rowOff>92334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06337"/>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91785</xdr:rowOff>
    </xdr:from>
    <xdr:to>
      <xdr:col>50</xdr:col>
      <xdr:colOff>114300</xdr:colOff>
      <xdr:row>38</xdr:row>
      <xdr:rowOff>92334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06885"/>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90048</xdr:rowOff>
    </xdr:from>
    <xdr:to>
      <xdr:col>45</xdr:col>
      <xdr:colOff>177800</xdr:colOff>
      <xdr:row>38</xdr:row>
      <xdr:rowOff>91785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05148"/>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87945</xdr:rowOff>
    </xdr:from>
    <xdr:to>
      <xdr:col>41</xdr:col>
      <xdr:colOff>50800</xdr:colOff>
      <xdr:row>38</xdr:row>
      <xdr:rowOff>90048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03045"/>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40437</xdr:rowOff>
    </xdr:from>
    <xdr:to>
      <xdr:col>55</xdr:col>
      <xdr:colOff>50800</xdr:colOff>
      <xdr:row>38</xdr:row>
      <xdr:rowOff>142037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126814</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70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41534</xdr:rowOff>
    </xdr:from>
    <xdr:to>
      <xdr:col>50</xdr:col>
      <xdr:colOff>165100</xdr:colOff>
      <xdr:row>38</xdr:row>
      <xdr:rowOff>143134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134261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49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40985</xdr:rowOff>
    </xdr:from>
    <xdr:to>
      <xdr:col>46</xdr:col>
      <xdr:colOff>38100</xdr:colOff>
      <xdr:row>38</xdr:row>
      <xdr:rowOff>142585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5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133712</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48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39248</xdr:rowOff>
    </xdr:from>
    <xdr:to>
      <xdr:col>41</xdr:col>
      <xdr:colOff>101600</xdr:colOff>
      <xdr:row>38</xdr:row>
      <xdr:rowOff>140848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5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131975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4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37145</xdr:rowOff>
    </xdr:from>
    <xdr:to>
      <xdr:col>36</xdr:col>
      <xdr:colOff>165100</xdr:colOff>
      <xdr:row>38</xdr:row>
      <xdr:rowOff>138745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5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129872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44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6490</xdr:rowOff>
    </xdr:from>
    <xdr:to>
      <xdr:col>55</xdr:col>
      <xdr:colOff>0</xdr:colOff>
      <xdr:row>59</xdr:row>
      <xdr:rowOff>10185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122040"/>
          <a:ext cx="838200" cy="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10185</xdr:rowOff>
    </xdr:from>
    <xdr:to>
      <xdr:col>50</xdr:col>
      <xdr:colOff>114300</xdr:colOff>
      <xdr:row>59</xdr:row>
      <xdr:rowOff>16561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125735"/>
          <a:ext cx="889000" cy="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9030</xdr:rowOff>
    </xdr:from>
    <xdr:to>
      <xdr:col>45</xdr:col>
      <xdr:colOff>177800</xdr:colOff>
      <xdr:row>59</xdr:row>
      <xdr:rowOff>16561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124580"/>
          <a:ext cx="889000" cy="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1346</xdr:rowOff>
    </xdr:from>
    <xdr:to>
      <xdr:col>41</xdr:col>
      <xdr:colOff>50800</xdr:colOff>
      <xdr:row>59</xdr:row>
      <xdr:rowOff>9030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116896"/>
          <a:ext cx="889000" cy="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127140</xdr:rowOff>
    </xdr:from>
    <xdr:to>
      <xdr:col>55</xdr:col>
      <xdr:colOff>50800</xdr:colOff>
      <xdr:row>59</xdr:row>
      <xdr:rowOff>57290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7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42067</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8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130835</xdr:rowOff>
    </xdr:from>
    <xdr:to>
      <xdr:col>50</xdr:col>
      <xdr:colOff>165100</xdr:colOff>
      <xdr:row>59</xdr:row>
      <xdr:rowOff>60985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7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52112</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6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137211</xdr:rowOff>
    </xdr:from>
    <xdr:to>
      <xdr:col>46</xdr:col>
      <xdr:colOff>38100</xdr:colOff>
      <xdr:row>59</xdr:row>
      <xdr:rowOff>67361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8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58488</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7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129680</xdr:rowOff>
    </xdr:from>
    <xdr:to>
      <xdr:col>41</xdr:col>
      <xdr:colOff>101600</xdr:colOff>
      <xdr:row>59</xdr:row>
      <xdr:rowOff>59830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50957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6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121996</xdr:rowOff>
    </xdr:from>
    <xdr:to>
      <xdr:col>36</xdr:col>
      <xdr:colOff>165100</xdr:colOff>
      <xdr:row>59</xdr:row>
      <xdr:rowOff>52146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6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43273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161074</xdr:rowOff>
    </xdr:from>
    <xdr:to>
      <xdr:col>55</xdr:col>
      <xdr:colOff>0</xdr:colOff>
      <xdr:row>78</xdr:row>
      <xdr:rowOff>33096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362724"/>
          <a:ext cx="838200" cy="4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101048</xdr:rowOff>
    </xdr:from>
    <xdr:to>
      <xdr:col>50</xdr:col>
      <xdr:colOff>114300</xdr:colOff>
      <xdr:row>78</xdr:row>
      <xdr:rowOff>33096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302698"/>
          <a:ext cx="889000" cy="10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101048</xdr:rowOff>
    </xdr:from>
    <xdr:to>
      <xdr:col>45</xdr:col>
      <xdr:colOff>177800</xdr:colOff>
      <xdr:row>78</xdr:row>
      <xdr:rowOff>74188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02698"/>
          <a:ext cx="889000" cy="14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74188</xdr:rowOff>
    </xdr:from>
    <xdr:to>
      <xdr:col>41</xdr:col>
      <xdr:colOff>50800</xdr:colOff>
      <xdr:row>78</xdr:row>
      <xdr:rowOff>117602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47288"/>
          <a:ext cx="889000" cy="4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110274</xdr:rowOff>
    </xdr:from>
    <xdr:to>
      <xdr:col>55</xdr:col>
      <xdr:colOff>50800</xdr:colOff>
      <xdr:row>78</xdr:row>
      <xdr:rowOff>40424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1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88701</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9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153746</xdr:rowOff>
    </xdr:from>
    <xdr:to>
      <xdr:col>50</xdr:col>
      <xdr:colOff>165100</xdr:colOff>
      <xdr:row>78</xdr:row>
      <xdr:rowOff>83896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5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75023</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44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50248</xdr:rowOff>
    </xdr:from>
    <xdr:to>
      <xdr:col>46</xdr:col>
      <xdr:colOff>38100</xdr:colOff>
      <xdr:row>77</xdr:row>
      <xdr:rowOff>151848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142975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34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23388</xdr:rowOff>
    </xdr:from>
    <xdr:to>
      <xdr:col>41</xdr:col>
      <xdr:colOff>101600</xdr:colOff>
      <xdr:row>78</xdr:row>
      <xdr:rowOff>124988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9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116115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48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66802</xdr:rowOff>
    </xdr:from>
    <xdr:to>
      <xdr:col>36</xdr:col>
      <xdr:colOff>165100</xdr:colOff>
      <xdr:row>78</xdr:row>
      <xdr:rowOff>168402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159529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3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124792</xdr:rowOff>
    </xdr:from>
    <xdr:to>
      <xdr:col>55</xdr:col>
      <xdr:colOff>0</xdr:colOff>
      <xdr:row>98</xdr:row>
      <xdr:rowOff>154983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926892"/>
          <a:ext cx="838200" cy="3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92983</xdr:rowOff>
    </xdr:from>
    <xdr:to>
      <xdr:col>50</xdr:col>
      <xdr:colOff>114300</xdr:colOff>
      <xdr:row>98</xdr:row>
      <xdr:rowOff>124792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895083"/>
          <a:ext cx="889000" cy="3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92983</xdr:rowOff>
    </xdr:from>
    <xdr:to>
      <xdr:col>45</xdr:col>
      <xdr:colOff>177800</xdr:colOff>
      <xdr:row>98</xdr:row>
      <xdr:rowOff>134328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95083"/>
          <a:ext cx="889000" cy="4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134328</xdr:rowOff>
    </xdr:from>
    <xdr:to>
      <xdr:col>41</xdr:col>
      <xdr:colOff>50800</xdr:colOff>
      <xdr:row>98</xdr:row>
      <xdr:rowOff>170300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36428"/>
          <a:ext cx="889000" cy="3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104183</xdr:rowOff>
    </xdr:from>
    <xdr:to>
      <xdr:col>55</xdr:col>
      <xdr:colOff>50800</xdr:colOff>
      <xdr:row>99</xdr:row>
      <xdr:rowOff>34333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90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19110</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2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73992</xdr:rowOff>
    </xdr:from>
    <xdr:to>
      <xdr:col>50</xdr:col>
      <xdr:colOff>165100</xdr:colOff>
      <xdr:row>99</xdr:row>
      <xdr:rowOff>4142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166719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6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42183</xdr:rowOff>
    </xdr:from>
    <xdr:to>
      <xdr:col>46</xdr:col>
      <xdr:colOff>38100</xdr:colOff>
      <xdr:row>98</xdr:row>
      <xdr:rowOff>143783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4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134910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3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83528</xdr:rowOff>
    </xdr:from>
    <xdr:to>
      <xdr:col>41</xdr:col>
      <xdr:colOff>101600</xdr:colOff>
      <xdr:row>99</xdr:row>
      <xdr:rowOff>13678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4805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7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119500</xdr:rowOff>
    </xdr:from>
    <xdr:to>
      <xdr:col>36</xdr:col>
      <xdr:colOff>165100</xdr:colOff>
      <xdr:row>99</xdr:row>
      <xdr:rowOff>49650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92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40777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01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76240</xdr:rowOff>
    </xdr:from>
    <xdr:to>
      <xdr:col>85</xdr:col>
      <xdr:colOff>127000</xdr:colOff>
      <xdr:row>38</xdr:row>
      <xdr:rowOff>97546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591340"/>
          <a:ext cx="838200" cy="2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29241</xdr:rowOff>
    </xdr:from>
    <xdr:to>
      <xdr:col>81</xdr:col>
      <xdr:colOff>50800</xdr:colOff>
      <xdr:row>38</xdr:row>
      <xdr:rowOff>76240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44341"/>
          <a:ext cx="889000" cy="4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29241</xdr:rowOff>
    </xdr:from>
    <xdr:to>
      <xdr:col>76</xdr:col>
      <xdr:colOff>114300</xdr:colOff>
      <xdr:row>38</xdr:row>
      <xdr:rowOff>126578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44341"/>
          <a:ext cx="889000" cy="9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170561</xdr:rowOff>
    </xdr:from>
    <xdr:to>
      <xdr:col>71</xdr:col>
      <xdr:colOff>177800</xdr:colOff>
      <xdr:row>38</xdr:row>
      <xdr:rowOff>126578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14211"/>
          <a:ext cx="889000" cy="12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46746</xdr:rowOff>
    </xdr:from>
    <xdr:to>
      <xdr:col>85</xdr:col>
      <xdr:colOff>177800</xdr:colOff>
      <xdr:row>38</xdr:row>
      <xdr:rowOff>148346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6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133123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7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25440</xdr:rowOff>
    </xdr:from>
    <xdr:to>
      <xdr:col>81</xdr:col>
      <xdr:colOff>101600</xdr:colOff>
      <xdr:row>38</xdr:row>
      <xdr:rowOff>127040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4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118167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3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149890</xdr:rowOff>
    </xdr:from>
    <xdr:to>
      <xdr:col>76</xdr:col>
      <xdr:colOff>165100</xdr:colOff>
      <xdr:row>38</xdr:row>
      <xdr:rowOff>80040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9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71168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8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75778</xdr:rowOff>
    </xdr:from>
    <xdr:to>
      <xdr:col>72</xdr:col>
      <xdr:colOff>38100</xdr:colOff>
      <xdr:row>39</xdr:row>
      <xdr:rowOff>5928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9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168505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8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119761</xdr:rowOff>
    </xdr:from>
    <xdr:to>
      <xdr:col>67</xdr:col>
      <xdr:colOff>101600</xdr:colOff>
      <xdr:row>38</xdr:row>
      <xdr:rowOff>49911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41038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5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107086</xdr:rowOff>
    </xdr:from>
    <xdr:to>
      <xdr:col>85</xdr:col>
      <xdr:colOff>127000</xdr:colOff>
      <xdr:row>58</xdr:row>
      <xdr:rowOff>115836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10051186"/>
          <a:ext cx="838200" cy="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107086</xdr:rowOff>
    </xdr:from>
    <xdr:to>
      <xdr:col>81</xdr:col>
      <xdr:colOff>50800</xdr:colOff>
      <xdr:row>59</xdr:row>
      <xdr:rowOff>3302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51186"/>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1892</xdr:rowOff>
    </xdr:from>
    <xdr:to>
      <xdr:col>76</xdr:col>
      <xdr:colOff>114300</xdr:colOff>
      <xdr:row>59</xdr:row>
      <xdr:rowOff>3302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45992"/>
          <a:ext cx="889000" cy="17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1892</xdr:rowOff>
    </xdr:from>
    <xdr:to>
      <xdr:col>71</xdr:col>
      <xdr:colOff>177800</xdr:colOff>
      <xdr:row>58</xdr:row>
      <xdr:rowOff>46774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45992"/>
          <a:ext cx="889000" cy="4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65036</xdr:rowOff>
    </xdr:from>
    <xdr:to>
      <xdr:col>85</xdr:col>
      <xdr:colOff>177800</xdr:colOff>
      <xdr:row>58</xdr:row>
      <xdr:rowOff>166636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1000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151413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2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56286</xdr:rowOff>
    </xdr:from>
    <xdr:to>
      <xdr:col>81</xdr:col>
      <xdr:colOff>101600</xdr:colOff>
      <xdr:row>58</xdr:row>
      <xdr:rowOff>157886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0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149013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9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123952</xdr:rowOff>
    </xdr:from>
    <xdr:to>
      <xdr:col>76</xdr:col>
      <xdr:colOff>165100</xdr:colOff>
      <xdr:row>59</xdr:row>
      <xdr:rowOff>54102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6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45229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16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122542</xdr:rowOff>
    </xdr:from>
    <xdr:to>
      <xdr:col>72</xdr:col>
      <xdr:colOff>38100</xdr:colOff>
      <xdr:row>58</xdr:row>
      <xdr:rowOff>52692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43819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8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167424</xdr:rowOff>
    </xdr:from>
    <xdr:to>
      <xdr:col>67</xdr:col>
      <xdr:colOff>101600</xdr:colOff>
      <xdr:row>58</xdr:row>
      <xdr:rowOff>97574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4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88701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3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136409</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09509"/>
          <a:ext cx="8382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136409</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09509"/>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139585</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2685"/>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139036</xdr:rowOff>
    </xdr:from>
    <xdr:to>
      <xdr:col>71</xdr:col>
      <xdr:colOff>177800</xdr:colOff>
      <xdr:row>78</xdr:row>
      <xdr:rowOff>139585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12136"/>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85609</xdr:rowOff>
    </xdr:from>
    <xdr:to>
      <xdr:col>81</xdr:col>
      <xdr:colOff>101600</xdr:colOff>
      <xdr:row>79</xdr:row>
      <xdr:rowOff>15759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6886</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551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88785</xdr:rowOff>
    </xdr:from>
    <xdr:to>
      <xdr:col>72</xdr:col>
      <xdr:colOff>38100</xdr:colOff>
      <xdr:row>79</xdr:row>
      <xdr:rowOff>18935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10062</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6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88236</xdr:rowOff>
    </xdr:from>
    <xdr:to>
      <xdr:col>67</xdr:col>
      <xdr:colOff>101600</xdr:colOff>
      <xdr:row>79</xdr:row>
      <xdr:rowOff>18386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9513</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57333" y="135540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77553</xdr:rowOff>
    </xdr:from>
    <xdr:to>
      <xdr:col>85</xdr:col>
      <xdr:colOff>127000</xdr:colOff>
      <xdr:row>97</xdr:row>
      <xdr:rowOff>85342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08203"/>
          <a:ext cx="838200" cy="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85342</xdr:rowOff>
    </xdr:from>
    <xdr:to>
      <xdr:col>81</xdr:col>
      <xdr:colOff>50800</xdr:colOff>
      <xdr:row>97</xdr:row>
      <xdr:rowOff>114897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15992"/>
          <a:ext cx="8890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114897</xdr:rowOff>
    </xdr:from>
    <xdr:to>
      <xdr:col>76</xdr:col>
      <xdr:colOff>114300</xdr:colOff>
      <xdr:row>97</xdr:row>
      <xdr:rowOff>146329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45547"/>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146329</xdr:rowOff>
    </xdr:from>
    <xdr:to>
      <xdr:col>71</xdr:col>
      <xdr:colOff>177800</xdr:colOff>
      <xdr:row>97</xdr:row>
      <xdr:rowOff>157042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76979"/>
          <a:ext cx="889000" cy="1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26753</xdr:rowOff>
    </xdr:from>
    <xdr:to>
      <xdr:col>85</xdr:col>
      <xdr:colOff>177800</xdr:colOff>
      <xdr:row>97</xdr:row>
      <xdr:rowOff>128353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5180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3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34542</xdr:rowOff>
    </xdr:from>
    <xdr:to>
      <xdr:col>81</xdr:col>
      <xdr:colOff>101600</xdr:colOff>
      <xdr:row>97</xdr:row>
      <xdr:rowOff>136142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6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127269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5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64097</xdr:rowOff>
    </xdr:from>
    <xdr:to>
      <xdr:col>76</xdr:col>
      <xdr:colOff>165100</xdr:colOff>
      <xdr:row>97</xdr:row>
      <xdr:rowOff>165697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9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156824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8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95529</xdr:rowOff>
    </xdr:from>
    <xdr:to>
      <xdr:col>72</xdr:col>
      <xdr:colOff>38100</xdr:colOff>
      <xdr:row>98</xdr:row>
      <xdr:rowOff>25679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16806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1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106242</xdr:rowOff>
    </xdr:from>
    <xdr:to>
      <xdr:col>67</xdr:col>
      <xdr:colOff>101600</xdr:colOff>
      <xdr:row>98</xdr:row>
      <xdr:rowOff>36392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27519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2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・歳出決算総額は、住民一人当たり</a:t>
          </a:r>
          <a:r>
            <a:rPr kumimoji="1" lang="en-US" altLang="ja-JP" sz="1100" b="0" i="0" baseline="0">
              <a:solidFill>
                <a:sysClr val="windowText" lastClr="000000"/>
              </a:solidFill>
              <a:effectLst/>
              <a:latin typeface="+mn-lt"/>
              <a:ea typeface="+mn-ea"/>
              <a:cs typeface="+mn-cs"/>
            </a:rPr>
            <a:t>372,578</a:t>
          </a:r>
          <a:r>
            <a:rPr kumimoji="1" lang="ja-JP" altLang="ja-JP" sz="1100" b="0" i="0" baseline="0">
              <a:solidFill>
                <a:sysClr val="windowText" lastClr="000000"/>
              </a:solidFill>
              <a:effectLst/>
              <a:latin typeface="+mn-lt"/>
              <a:ea typeface="+mn-ea"/>
              <a:cs typeface="+mn-cs"/>
            </a:rPr>
            <a:t>円となっており、前年度から</a:t>
          </a:r>
          <a:r>
            <a:rPr kumimoji="1" lang="en-US" altLang="ja-JP" sz="1100" b="0" i="0" baseline="0">
              <a:solidFill>
                <a:sysClr val="windowText" lastClr="000000"/>
              </a:solidFill>
              <a:effectLst/>
              <a:latin typeface="+mn-lt"/>
              <a:ea typeface="+mn-ea"/>
              <a:cs typeface="+mn-cs"/>
            </a:rPr>
            <a:t>6,021</a:t>
          </a:r>
          <a:r>
            <a:rPr kumimoji="1" lang="ja-JP" altLang="ja-JP" sz="1100" b="0" i="0" baseline="0">
              <a:solidFill>
                <a:sysClr val="windowText" lastClr="000000"/>
              </a:solidFill>
              <a:effectLst/>
              <a:latin typeface="+mn-lt"/>
              <a:ea typeface="+mn-ea"/>
              <a:cs typeface="+mn-cs"/>
            </a:rPr>
            <a:t>円増加している。増加となった主な要因は、</a:t>
          </a:r>
          <a:r>
            <a:rPr kumimoji="1" lang="ja-JP" altLang="en-US" sz="1100" b="0" i="0" baseline="0">
              <a:solidFill>
                <a:sysClr val="windowText" lastClr="000000"/>
              </a:solidFill>
              <a:effectLst/>
              <a:latin typeface="+mn-lt"/>
              <a:ea typeface="+mn-ea"/>
              <a:cs typeface="+mn-cs"/>
            </a:rPr>
            <a:t>民生費</a:t>
          </a:r>
          <a:r>
            <a:rPr kumimoji="1" lang="ja-JP" altLang="ja-JP" sz="1100" b="0" i="0" baseline="0">
              <a:solidFill>
                <a:sysClr val="windowText" lastClr="000000"/>
              </a:solidFill>
              <a:effectLst/>
              <a:latin typeface="+mn-lt"/>
              <a:ea typeface="+mn-ea"/>
              <a:cs typeface="+mn-cs"/>
            </a:rPr>
            <a:t>の増による。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民生費</a:t>
          </a:r>
          <a:r>
            <a:rPr kumimoji="1" lang="ja-JP" altLang="ja-JP" sz="1100" b="0" i="0" baseline="0">
              <a:solidFill>
                <a:sysClr val="windowText" lastClr="000000"/>
              </a:solidFill>
              <a:effectLst/>
              <a:latin typeface="+mn-lt"/>
              <a:ea typeface="+mn-ea"/>
              <a:cs typeface="+mn-cs"/>
            </a:rPr>
            <a:t>は、前年度と比較して住民一人当たりのコストが</a:t>
          </a:r>
          <a:r>
            <a:rPr kumimoji="1" lang="en-US" altLang="ja-JP" sz="1100" b="0" i="0" baseline="0">
              <a:solidFill>
                <a:sysClr val="windowText" lastClr="000000"/>
              </a:solidFill>
              <a:effectLst/>
              <a:latin typeface="+mn-lt"/>
              <a:ea typeface="+mn-ea"/>
              <a:cs typeface="+mn-cs"/>
            </a:rPr>
            <a:t>5,821</a:t>
          </a:r>
          <a:r>
            <a:rPr kumimoji="1" lang="ja-JP" altLang="ja-JP" sz="1100" b="0" i="0" baseline="0">
              <a:solidFill>
                <a:sysClr val="windowText" lastClr="000000"/>
              </a:solidFill>
              <a:effectLst/>
              <a:latin typeface="+mn-lt"/>
              <a:ea typeface="+mn-ea"/>
              <a:cs typeface="+mn-cs"/>
            </a:rPr>
            <a:t>円増加している。これは、</a:t>
          </a:r>
          <a:r>
            <a:rPr kumimoji="1" lang="ja-JP" altLang="en-US" sz="1100" b="0" i="0" baseline="0">
              <a:solidFill>
                <a:sysClr val="windowText" lastClr="000000"/>
              </a:solidFill>
              <a:effectLst/>
              <a:latin typeface="+mn-lt"/>
              <a:ea typeface="+mn-ea"/>
              <a:cs typeface="+mn-cs"/>
            </a:rPr>
            <a:t>各種給付金や障害福祉サービス経費</a:t>
          </a:r>
          <a:r>
            <a:rPr kumimoji="1" lang="ja-JP" altLang="ja-JP" sz="1100" b="0" i="0" baseline="0">
              <a:solidFill>
                <a:schemeClr val="dk1"/>
              </a:solidFill>
              <a:effectLst/>
              <a:latin typeface="+mn-lt"/>
              <a:ea typeface="+mn-ea"/>
              <a:cs typeface="+mn-cs"/>
            </a:rPr>
            <a:t>など</a:t>
          </a:r>
          <a:r>
            <a:rPr kumimoji="1" lang="ja-JP" altLang="en-US" sz="1100" b="0" i="0" baseline="0">
              <a:solidFill>
                <a:sysClr val="windowText" lastClr="000000"/>
              </a:solidFill>
              <a:effectLst/>
              <a:latin typeface="+mn-lt"/>
              <a:ea typeface="+mn-ea"/>
              <a:cs typeface="+mn-cs"/>
            </a:rPr>
            <a:t>の増によるものである。</a:t>
          </a:r>
          <a:r>
            <a:rPr kumimoji="1" lang="ja-JP" altLang="ja-JP" sz="1100" b="0" i="0" baseline="0">
              <a:solidFill>
                <a:schemeClr val="dk1"/>
              </a:solidFill>
              <a:effectLst/>
              <a:latin typeface="+mn-lt"/>
              <a:ea typeface="+mn-ea"/>
              <a:cs typeface="+mn-cs"/>
            </a:rPr>
            <a:t>障害者自立支援給付費や児童発達支援給付費などの障害福祉サービス経費</a:t>
          </a:r>
          <a:r>
            <a:rPr kumimoji="1" lang="ja-JP" altLang="en-US" sz="1100" b="0" i="0" baseline="0">
              <a:solidFill>
                <a:schemeClr val="dk1"/>
              </a:solidFill>
              <a:effectLst/>
              <a:latin typeface="+mn-lt"/>
              <a:ea typeface="+mn-ea"/>
              <a:cs typeface="+mn-cs"/>
            </a:rPr>
            <a:t>は全国的に増加が続いており、今後も増加が見込まれる。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また、令和３年度以降は子育て世帯や生活困窮世帯向けの給付が増加しているため、大幅な増となっている。</a:t>
          </a:r>
          <a:endParaRPr kumimoji="1" lang="en-US" altLang="ja-JP" sz="1100" b="0" i="0" baseline="0">
            <a:solidFill>
              <a:srgbClr val="FF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全体的に類似団体平均を下回っているが、衛生費のみ類似団体を上回っている。これは、ごみ処理施設を市単独で運営しているため施設の運転管理経費が多額となっていること、病院事業に対する西知多医療厚生組合への負担金が多額となっていることによるものである。</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ごみ処理施設については、令和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年度から東海市と共同運営する準備を進めており、統合による効果が発揮できるよう努める。病院事業については、平成</a:t>
          </a:r>
          <a:r>
            <a:rPr kumimoji="1" lang="en-US" altLang="ja-JP" sz="1100" b="0" i="0" baseline="0">
              <a:solidFill>
                <a:sysClr val="windowText" lastClr="000000"/>
              </a:solidFill>
              <a:effectLst/>
              <a:latin typeface="+mn-lt"/>
              <a:ea typeface="+mn-ea"/>
              <a:cs typeface="+mn-cs"/>
            </a:rPr>
            <a:t>27</a:t>
          </a:r>
          <a:r>
            <a:rPr kumimoji="1" lang="ja-JP" altLang="ja-JP" sz="1100" b="0" i="0" baseline="0">
              <a:solidFill>
                <a:sysClr val="windowText" lastClr="000000"/>
              </a:solidFill>
              <a:effectLst/>
              <a:latin typeface="+mn-lt"/>
              <a:ea typeface="+mn-ea"/>
              <a:cs typeface="+mn-cs"/>
            </a:rPr>
            <a:t>年度から東海市と共同で西知多総合病院を運営しており、今後は西知多医療厚生組合と連携しながら、健全な経営基盤を確立できるよう努める。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財政調整基金残高の標準財政規模比は、分子の財政調整基金残高が微増となったが、分母の標準財政規模が増加したことにより、</a:t>
          </a:r>
          <a:r>
            <a:rPr kumimoji="1" lang="en-US" altLang="ja-JP" sz="1400">
              <a:latin typeface="ＭＳ ゴシック" pitchFamily="49" charset="-128"/>
              <a:ea typeface="ＭＳ ゴシック" pitchFamily="49" charset="-128"/>
            </a:rPr>
            <a:t>0.38</a:t>
          </a:r>
          <a:r>
            <a:rPr kumimoji="1" lang="ja-JP" altLang="en-US" sz="1400">
              <a:latin typeface="ＭＳ ゴシック" pitchFamily="49" charset="-128"/>
              <a:ea typeface="ＭＳ ゴシック" pitchFamily="49" charset="-128"/>
            </a:rPr>
            <a:t>％減となった。実質収支額の標準財政規模比は、人件費や普通建設事業費（普通単年事業費）の増などによる歳出増額の伸びが、繰入金や地方交付税の増による歳入総額の伸びを上回ったことにより、</a:t>
          </a:r>
          <a:r>
            <a:rPr kumimoji="1" lang="en-US" altLang="ja-JP" sz="1400">
              <a:latin typeface="ＭＳ ゴシック" pitchFamily="49" charset="-128"/>
              <a:ea typeface="ＭＳ ゴシック" pitchFamily="49" charset="-128"/>
            </a:rPr>
            <a:t>1.77</a:t>
          </a:r>
          <a:r>
            <a:rPr kumimoji="1" lang="ja-JP" altLang="en-US" sz="1400">
              <a:latin typeface="ＭＳ ゴシック" pitchFamily="49" charset="-128"/>
              <a:ea typeface="ＭＳ ゴシック" pitchFamily="49" charset="-128"/>
            </a:rPr>
            <a:t>％の減となり、同理由により実質単年度収支の標準財政規模比も</a:t>
          </a:r>
          <a:r>
            <a:rPr kumimoji="1" lang="en-US" altLang="ja-JP" sz="1400">
              <a:latin typeface="ＭＳ ゴシック" pitchFamily="49" charset="-128"/>
              <a:ea typeface="ＭＳ ゴシック" pitchFamily="49" charset="-128"/>
            </a:rPr>
            <a:t>2.61%</a:t>
          </a:r>
          <a:r>
            <a:rPr kumimoji="1" lang="ja-JP" altLang="en-US" sz="1400">
              <a:latin typeface="ＭＳ ゴシック" pitchFamily="49" charset="-128"/>
              <a:ea typeface="ＭＳ ゴシック" pitchFamily="49" charset="-128"/>
            </a:rPr>
            <a:t>の減となった。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全ての会計について実質赤字額はなく、良好な算定結果を保っている。引き続き歳入確保策の検討、限られた財源の効果的な配分、事務事業の見直し等による歳出削減の取組を行うことで、持続可能な財政運営の確保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v10\10&#32207;&#21209;&#37096;\15&#36001;&#25919;&#35506;\&#12501;&#12449;&#12452;&#12522;&#12531;&#12464;\&#36001;&#25919;&#12481;&#12540;&#12512;\R6&#24180;&#24230;&#65288;2024&#24180;&#24230;&#65289;\D0&#36001;&#21209;&#32207;&#25324;\03&#22269;&#12539;&#30476;&#27231;&#38306;&#65288;&#20250;&#35336;&#26908;&#26619;&#21547;&#12416;&#65289;\00-02&#24066;&#30010;&#26449;&#35506;&#29031;&#20250;&#22238;&#31572;\&#9733;&#36001;&#25919;&#29366;&#27841;&#36039;&#26009;&#38598;\070304&#20196;&#21644;&#65301;&#24180;&#24230;&#36001;&#25919;&#29366;&#27841;&#36039;&#26009;&#38598;&#12398;&#20316;&#25104;&#12395;&#12388;&#12356;&#12390;\&#65301;&#30476;&#22238;&#31572;\&#21508;&#25285;&#24403;&#20316;&#25104;&#29992;\&#12304;&#23433;&#34276;&#12305;&#12304;&#36001;&#25919;&#29366;&#27841;&#36039;&#26009;&#38598;&#12305;_232246_&#30693;&#22810;&#24066;_20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sv10\10&#32207;&#21209;&#37096;\15&#36001;&#25919;&#35506;\&#12501;&#12449;&#12452;&#12522;&#12531;&#12464;\&#36001;&#25919;&#12481;&#12540;&#12512;\R6&#24180;&#24230;&#65288;2024&#24180;&#24230;&#65289;\D0&#36001;&#21209;&#32207;&#25324;\03&#22269;&#12539;&#30476;&#27231;&#38306;&#65288;&#20250;&#35336;&#26908;&#26619;&#21547;&#12416;&#65289;\00-02&#24066;&#30010;&#26449;&#35506;&#29031;&#20250;&#22238;&#31572;\&#9733;&#36001;&#25919;&#29366;&#27841;&#36039;&#26009;&#38598;\070304&#20196;&#21644;&#65301;&#24180;&#24230;&#36001;&#25919;&#29366;&#27841;&#36039;&#26009;&#38598;&#12398;&#20316;&#25104;&#12395;&#12388;&#12356;&#12390;\&#65301;&#30476;&#22238;&#31572;\&#21508;&#25285;&#24403;&#20316;&#25104;&#29992;\&#12304;&#23665;&#30000;&#12305;&#12304;&#36001;&#25919;&#29366;&#27841;&#36039;&#26009;&#38598;&#12305;_232246_&#30693;&#22810;&#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8">
          <cell r="B18" t="str">
            <v>R01</v>
          </cell>
          <cell r="C18" t="str">
            <v>R02</v>
          </cell>
          <cell r="D18" t="str">
            <v>R03</v>
          </cell>
          <cell r="E18" t="str">
            <v>R04</v>
          </cell>
          <cell r="F18" t="str">
            <v>R05</v>
          </cell>
        </row>
        <row r="19">
          <cell r="A19" t="str">
            <v>実質収支額</v>
          </cell>
          <cell r="B19">
            <v>7.03</v>
          </cell>
          <cell r="C19">
            <v>8.19</v>
          </cell>
          <cell r="D19">
            <v>10.54</v>
          </cell>
          <cell r="E19">
            <v>8.51</v>
          </cell>
          <cell r="F19">
            <v>6.74</v>
          </cell>
        </row>
        <row r="20">
          <cell r="A20" t="str">
            <v>財政調整基金残高</v>
          </cell>
          <cell r="B20">
            <v>12.11</v>
          </cell>
          <cell r="C20">
            <v>14.24</v>
          </cell>
          <cell r="D20">
            <v>15.87</v>
          </cell>
          <cell r="E20">
            <v>20.7</v>
          </cell>
          <cell r="F20">
            <v>20.420000000000002</v>
          </cell>
        </row>
        <row r="21">
          <cell r="A21" t="str">
            <v>実質単年度収支</v>
          </cell>
          <cell r="B21">
            <v>-3.73</v>
          </cell>
          <cell r="C21">
            <v>0.47</v>
          </cell>
          <cell r="D21">
            <v>1.01</v>
          </cell>
          <cell r="E21">
            <v>-3.19</v>
          </cell>
          <cell r="F21">
            <v>-5.8</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後期高齢者医療事業特別会計</v>
          </cell>
          <cell r="B32" t="e">
            <v>#N/A</v>
          </cell>
          <cell r="C32">
            <v>0.01</v>
          </cell>
          <cell r="D32" t="e">
            <v>#N/A</v>
          </cell>
          <cell r="E32">
            <v>0.01</v>
          </cell>
          <cell r="F32" t="e">
            <v>#N/A</v>
          </cell>
          <cell r="G32">
            <v>0.01</v>
          </cell>
          <cell r="H32" t="e">
            <v>#N/A</v>
          </cell>
          <cell r="I32">
            <v>0.06</v>
          </cell>
          <cell r="J32" t="e">
            <v>#N/A</v>
          </cell>
          <cell r="K32">
            <v>0.06</v>
          </cell>
        </row>
        <row r="33">
          <cell r="A33" t="str">
            <v>国民健康保険事業特別会計</v>
          </cell>
          <cell r="B33" t="e">
            <v>#N/A</v>
          </cell>
          <cell r="C33">
            <v>1.05</v>
          </cell>
          <cell r="D33" t="e">
            <v>#N/A</v>
          </cell>
          <cell r="E33">
            <v>0.89</v>
          </cell>
          <cell r="F33" t="e">
            <v>#N/A</v>
          </cell>
          <cell r="G33">
            <v>0.64</v>
          </cell>
          <cell r="H33" t="e">
            <v>#N/A</v>
          </cell>
          <cell r="I33">
            <v>0.5</v>
          </cell>
          <cell r="J33" t="e">
            <v>#N/A</v>
          </cell>
          <cell r="K33">
            <v>0.45</v>
          </cell>
        </row>
        <row r="34">
          <cell r="A34" t="str">
            <v>水道事業会計</v>
          </cell>
          <cell r="B34" t="e">
            <v>#N/A</v>
          </cell>
          <cell r="C34">
            <v>3.02</v>
          </cell>
          <cell r="D34" t="e">
            <v>#N/A</v>
          </cell>
          <cell r="E34">
            <v>2.36</v>
          </cell>
          <cell r="F34" t="e">
            <v>#N/A</v>
          </cell>
          <cell r="G34">
            <v>2.77</v>
          </cell>
          <cell r="H34" t="e">
            <v>#N/A</v>
          </cell>
          <cell r="I34">
            <v>2.9</v>
          </cell>
          <cell r="J34" t="e">
            <v>#N/A</v>
          </cell>
          <cell r="K34">
            <v>2.2000000000000002</v>
          </cell>
        </row>
        <row r="35">
          <cell r="A35" t="str">
            <v>一般会計</v>
          </cell>
          <cell r="B35" t="e">
            <v>#N/A</v>
          </cell>
          <cell r="C35">
            <v>7.02</v>
          </cell>
          <cell r="D35" t="e">
            <v>#N/A</v>
          </cell>
          <cell r="E35">
            <v>8.19</v>
          </cell>
          <cell r="F35" t="e">
            <v>#N/A</v>
          </cell>
          <cell r="G35">
            <v>10.54</v>
          </cell>
          <cell r="H35" t="e">
            <v>#N/A</v>
          </cell>
          <cell r="I35">
            <v>8.51</v>
          </cell>
          <cell r="J35" t="e">
            <v>#N/A</v>
          </cell>
          <cell r="K35">
            <v>6.74</v>
          </cell>
        </row>
        <row r="36">
          <cell r="A36" t="str">
            <v>下水道事業会計</v>
          </cell>
          <cell r="B36" t="e">
            <v>#N/A</v>
          </cell>
          <cell r="C36">
            <v>8.02</v>
          </cell>
          <cell r="D36" t="e">
            <v>#N/A</v>
          </cell>
          <cell r="E36">
            <v>8.9499999999999993</v>
          </cell>
          <cell r="F36" t="e">
            <v>#N/A</v>
          </cell>
          <cell r="G36">
            <v>9.75</v>
          </cell>
          <cell r="H36" t="e">
            <v>#N/A</v>
          </cell>
          <cell r="I36">
            <v>10.88</v>
          </cell>
          <cell r="J36" t="e">
            <v>#N/A</v>
          </cell>
          <cell r="K36">
            <v>11.06</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2077</v>
          </cell>
          <cell r="E42"/>
          <cell r="F42"/>
          <cell r="G42">
            <v>1911</v>
          </cell>
          <cell r="H42"/>
          <cell r="I42"/>
          <cell r="J42">
            <v>1789</v>
          </cell>
          <cell r="K42"/>
          <cell r="L42"/>
          <cell r="M42">
            <v>1900</v>
          </cell>
          <cell r="N42"/>
          <cell r="O42"/>
          <cell r="P42">
            <v>1846</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t="str">
            <v>-</v>
          </cell>
          <cell r="C44"/>
          <cell r="D44"/>
          <cell r="E44" t="str">
            <v>-</v>
          </cell>
          <cell r="F44"/>
          <cell r="G44"/>
          <cell r="H44" t="str">
            <v>-</v>
          </cell>
          <cell r="I44"/>
          <cell r="J44"/>
          <cell r="K44" t="str">
            <v>-</v>
          </cell>
          <cell r="L44"/>
          <cell r="M44"/>
          <cell r="N44" t="str">
            <v>-</v>
          </cell>
          <cell r="O44"/>
          <cell r="P44"/>
        </row>
        <row r="45">
          <cell r="A45" t="str">
            <v>組合等が起こした地方債の元利償還金に対する負担金等</v>
          </cell>
          <cell r="B45">
            <v>250</v>
          </cell>
          <cell r="C45"/>
          <cell r="D45"/>
          <cell r="E45">
            <v>152</v>
          </cell>
          <cell r="F45"/>
          <cell r="G45"/>
          <cell r="H45">
            <v>115</v>
          </cell>
          <cell r="I45"/>
          <cell r="J45"/>
          <cell r="K45">
            <v>159</v>
          </cell>
          <cell r="L45"/>
          <cell r="M45"/>
          <cell r="N45">
            <v>225</v>
          </cell>
          <cell r="O45"/>
          <cell r="P45"/>
        </row>
        <row r="46">
          <cell r="A46" t="str">
            <v>公営企業債の元利償還金に対する繰入金</v>
          </cell>
          <cell r="B46">
            <v>403</v>
          </cell>
          <cell r="C46"/>
          <cell r="D46"/>
          <cell r="E46">
            <v>349</v>
          </cell>
          <cell r="F46"/>
          <cell r="G46"/>
          <cell r="H46">
            <v>339</v>
          </cell>
          <cell r="I46"/>
          <cell r="J46"/>
          <cell r="K46">
            <v>336</v>
          </cell>
          <cell r="L46"/>
          <cell r="M46"/>
          <cell r="N46">
            <v>312</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1542</v>
          </cell>
          <cell r="C49"/>
          <cell r="D49"/>
          <cell r="E49">
            <v>1590</v>
          </cell>
          <cell r="F49"/>
          <cell r="G49"/>
          <cell r="H49">
            <v>1742</v>
          </cell>
          <cell r="I49"/>
          <cell r="J49"/>
          <cell r="K49">
            <v>1880</v>
          </cell>
          <cell r="L49"/>
          <cell r="M49"/>
          <cell r="N49">
            <v>1911</v>
          </cell>
          <cell r="O49"/>
          <cell r="P49"/>
        </row>
        <row r="50">
          <cell r="A50" t="str">
            <v>実質公債費比率の分子</v>
          </cell>
          <cell r="B50" t="e">
            <v>#N/A</v>
          </cell>
          <cell r="C50">
            <v>118</v>
          </cell>
          <cell r="D50" t="e">
            <v>#N/A</v>
          </cell>
          <cell r="E50" t="e">
            <v>#N/A</v>
          </cell>
          <cell r="F50">
            <v>180</v>
          </cell>
          <cell r="G50" t="e">
            <v>#N/A</v>
          </cell>
          <cell r="H50" t="e">
            <v>#N/A</v>
          </cell>
          <cell r="I50">
            <v>407</v>
          </cell>
          <cell r="J50" t="e">
            <v>#N/A</v>
          </cell>
          <cell r="K50" t="e">
            <v>#N/A</v>
          </cell>
          <cell r="L50">
            <v>475</v>
          </cell>
          <cell r="M50" t="e">
            <v>#N/A</v>
          </cell>
          <cell r="N50" t="e">
            <v>#N/A</v>
          </cell>
          <cell r="O50">
            <v>602</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15604</v>
          </cell>
          <cell r="E56"/>
          <cell r="F56"/>
          <cell r="G56">
            <v>15272</v>
          </cell>
          <cell r="H56"/>
          <cell r="I56"/>
          <cell r="J56">
            <v>15894</v>
          </cell>
          <cell r="K56"/>
          <cell r="L56"/>
          <cell r="M56">
            <v>15108</v>
          </cell>
          <cell r="N56"/>
          <cell r="O56"/>
          <cell r="P56">
            <v>15619</v>
          </cell>
        </row>
        <row r="57">
          <cell r="A57" t="str">
            <v>充当可能特定歳入</v>
          </cell>
          <cell r="B57"/>
          <cell r="C57"/>
          <cell r="D57">
            <v>4405</v>
          </cell>
          <cell r="E57"/>
          <cell r="F57"/>
          <cell r="G57">
            <v>4191</v>
          </cell>
          <cell r="H57"/>
          <cell r="I57"/>
          <cell r="J57">
            <v>3940</v>
          </cell>
          <cell r="K57"/>
          <cell r="L57"/>
          <cell r="M57">
            <v>4221</v>
          </cell>
          <cell r="N57"/>
          <cell r="O57"/>
          <cell r="P57">
            <v>4227</v>
          </cell>
        </row>
        <row r="58">
          <cell r="A58" t="str">
            <v>充当可能基金</v>
          </cell>
          <cell r="B58"/>
          <cell r="C58"/>
          <cell r="D58">
            <v>5471</v>
          </cell>
          <cell r="E58"/>
          <cell r="F58"/>
          <cell r="G58">
            <v>5903</v>
          </cell>
          <cell r="H58"/>
          <cell r="I58"/>
          <cell r="J58">
            <v>6046</v>
          </cell>
          <cell r="K58"/>
          <cell r="L58"/>
          <cell r="M58">
            <v>7823</v>
          </cell>
          <cell r="N58"/>
          <cell r="O58"/>
          <cell r="P58">
            <v>7569</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3498</v>
          </cell>
          <cell r="C62"/>
          <cell r="D62"/>
          <cell r="E62">
            <v>3261</v>
          </cell>
          <cell r="F62"/>
          <cell r="G62"/>
          <cell r="H62">
            <v>3145</v>
          </cell>
          <cell r="I62"/>
          <cell r="J62"/>
          <cell r="K62">
            <v>3222</v>
          </cell>
          <cell r="L62"/>
          <cell r="M62"/>
          <cell r="N62">
            <v>3399</v>
          </cell>
          <cell r="O62"/>
          <cell r="P62"/>
        </row>
        <row r="63">
          <cell r="A63" t="str">
            <v>組合等負担等見込額</v>
          </cell>
          <cell r="B63">
            <v>5379</v>
          </cell>
          <cell r="C63"/>
          <cell r="D63"/>
          <cell r="E63">
            <v>5146</v>
          </cell>
          <cell r="F63"/>
          <cell r="G63"/>
          <cell r="H63">
            <v>5442</v>
          </cell>
          <cell r="I63"/>
          <cell r="J63"/>
          <cell r="K63">
            <v>6372</v>
          </cell>
          <cell r="L63"/>
          <cell r="M63"/>
          <cell r="N63">
            <v>8724</v>
          </cell>
          <cell r="O63"/>
          <cell r="P63"/>
        </row>
        <row r="64">
          <cell r="A64" t="str">
            <v>公営企業債等繰入見込額</v>
          </cell>
          <cell r="B64">
            <v>3437</v>
          </cell>
          <cell r="C64"/>
          <cell r="D64"/>
          <cell r="E64">
            <v>3308</v>
          </cell>
          <cell r="F64"/>
          <cell r="G64"/>
          <cell r="H64">
            <v>3538</v>
          </cell>
          <cell r="I64"/>
          <cell r="J64"/>
          <cell r="K64">
            <v>3804</v>
          </cell>
          <cell r="L64"/>
          <cell r="M64"/>
          <cell r="N64">
            <v>3798</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16959</v>
          </cell>
          <cell r="C66"/>
          <cell r="D66"/>
          <cell r="E66">
            <v>17177</v>
          </cell>
          <cell r="F66"/>
          <cell r="G66"/>
          <cell r="H66">
            <v>16835</v>
          </cell>
          <cell r="I66"/>
          <cell r="J66"/>
          <cell r="K66">
            <v>15828</v>
          </cell>
          <cell r="L66"/>
          <cell r="M66"/>
          <cell r="N66">
            <v>14791</v>
          </cell>
          <cell r="O66"/>
          <cell r="P66"/>
        </row>
        <row r="67">
          <cell r="A67" t="str">
            <v>将来負担比率の分子</v>
          </cell>
          <cell r="B67" t="e">
            <v>#N/A</v>
          </cell>
          <cell r="C67">
            <v>3793</v>
          </cell>
          <cell r="D67" t="e">
            <v>#N/A</v>
          </cell>
          <cell r="E67" t="e">
            <v>#N/A</v>
          </cell>
          <cell r="F67">
            <v>3526</v>
          </cell>
          <cell r="G67" t="e">
            <v>#N/A</v>
          </cell>
          <cell r="H67" t="e">
            <v>#N/A</v>
          </cell>
          <cell r="I67">
            <v>3080</v>
          </cell>
          <cell r="J67" t="e">
            <v>#N/A</v>
          </cell>
          <cell r="K67" t="e">
            <v>#N/A</v>
          </cell>
          <cell r="L67">
            <v>2075</v>
          </cell>
          <cell r="M67" t="e">
            <v>#N/A</v>
          </cell>
          <cell r="N67" t="e">
            <v>#N/A</v>
          </cell>
          <cell r="O67">
            <v>3298</v>
          </cell>
          <cell r="P67" t="e">
            <v>#N/A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R03</v>
          </cell>
          <cell r="C71" t="str">
            <v>R04</v>
          </cell>
          <cell r="D71" t="str">
            <v>R05</v>
          </cell>
        </row>
        <row r="72">
          <cell r="A72" t="str">
            <v>財政調整基金</v>
          </cell>
          <cell r="B72">
            <v>2939</v>
          </cell>
          <cell r="C72">
            <v>3747</v>
          </cell>
          <cell r="D72">
            <v>3754</v>
          </cell>
        </row>
        <row r="73">
          <cell r="A73" t="str">
            <v>減債基金</v>
          </cell>
          <cell r="B73" t="str">
            <v>-</v>
          </cell>
          <cell r="C73" t="str">
            <v>-</v>
          </cell>
          <cell r="D73">
            <v>64</v>
          </cell>
        </row>
        <row r="74">
          <cell r="A74" t="str">
            <v>その他特定目的基金</v>
          </cell>
          <cell r="B74">
            <v>3108</v>
          </cell>
          <cell r="C74">
            <v>4075</v>
          </cell>
          <cell r="D74">
            <v>3750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32453308</v>
      </c>
      <c r="BO4" s="407"/>
      <c r="BP4" s="407"/>
      <c r="BQ4" s="407"/>
      <c r="BR4" s="407"/>
      <c r="BS4" s="407"/>
      <c r="BT4" s="407"/>
      <c r="BU4" s="408"/>
      <c r="BV4" s="406">
        <v>32390267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6.7</v>
      </c>
      <c r="CU4" s="413"/>
      <c r="CV4" s="413"/>
      <c r="CW4" s="413"/>
      <c r="CX4" s="413"/>
      <c r="CY4" s="413"/>
      <c r="CZ4" s="413"/>
      <c r="DA4" s="414"/>
      <c r="DB4" s="412">
        <v>8.5</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31151282</v>
      </c>
      <c r="BO5" s="444"/>
      <c r="BP5" s="444"/>
      <c r="BQ5" s="444"/>
      <c r="BR5" s="444"/>
      <c r="BS5" s="444"/>
      <c r="BT5" s="444"/>
      <c r="BU5" s="445"/>
      <c r="BV5" s="443">
        <v>30791481</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94</v>
      </c>
      <c r="CU5" s="441"/>
      <c r="CV5" s="441"/>
      <c r="CW5" s="441"/>
      <c r="CX5" s="441"/>
      <c r="CY5" s="441"/>
      <c r="CZ5" s="441"/>
      <c r="DA5" s="442"/>
      <c r="DB5" s="440">
        <v>90.4</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1302026</v>
      </c>
      <c r="BO6" s="444"/>
      <c r="BP6" s="444"/>
      <c r="BQ6" s="444"/>
      <c r="BR6" s="444"/>
      <c r="BS6" s="444"/>
      <c r="BT6" s="444"/>
      <c r="BU6" s="445"/>
      <c r="BV6" s="443">
        <v>1598786</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94.6</v>
      </c>
      <c r="CU6" s="481"/>
      <c r="CV6" s="481"/>
      <c r="CW6" s="481"/>
      <c r="CX6" s="481"/>
      <c r="CY6" s="481"/>
      <c r="CZ6" s="481"/>
      <c r="DA6" s="482"/>
      <c r="DB6" s="480">
        <v>91.7</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62813</v>
      </c>
      <c r="BO7" s="444"/>
      <c r="BP7" s="444"/>
      <c r="BQ7" s="444"/>
      <c r="BR7" s="444"/>
      <c r="BS7" s="444"/>
      <c r="BT7" s="444"/>
      <c r="BU7" s="445"/>
      <c r="BV7" s="443">
        <v>57635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18381714</v>
      </c>
      <c r="CU7" s="444"/>
      <c r="CV7" s="444"/>
      <c r="CW7" s="444"/>
      <c r="CX7" s="444"/>
      <c r="CY7" s="444"/>
      <c r="CZ7" s="444"/>
      <c r="DA7" s="445"/>
      <c r="DB7" s="443">
        <v>18102425</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1239213</v>
      </c>
      <c r="BO8" s="444"/>
      <c r="BP8" s="444"/>
      <c r="BQ8" s="444"/>
      <c r="BR8" s="444"/>
      <c r="BS8" s="444"/>
      <c r="BT8" s="444"/>
      <c r="BU8" s="445"/>
      <c r="BV8" s="443">
        <v>1541151</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0.92</v>
      </c>
      <c r="CU8" s="484"/>
      <c r="CV8" s="484"/>
      <c r="CW8" s="484"/>
      <c r="CX8" s="484"/>
      <c r="CY8" s="484"/>
      <c r="CZ8" s="484"/>
      <c r="DA8" s="485"/>
      <c r="DB8" s="483">
        <v>0.94</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84364</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-301938</v>
      </c>
      <c r="BO9" s="444"/>
      <c r="BP9" s="444"/>
      <c r="BQ9" s="444"/>
      <c r="BR9" s="444"/>
      <c r="BS9" s="444"/>
      <c r="BT9" s="444"/>
      <c r="BU9" s="445"/>
      <c r="BV9" s="443">
        <v>-410508</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8.1999999999999993</v>
      </c>
      <c r="CU9" s="441"/>
      <c r="CV9" s="441"/>
      <c r="CW9" s="441"/>
      <c r="CX9" s="441"/>
      <c r="CY9" s="441"/>
      <c r="CZ9" s="441"/>
      <c r="DA9" s="442"/>
      <c r="DB9" s="440">
        <v>8.3000000000000007</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84617</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3096</v>
      </c>
      <c r="BO10" s="444"/>
      <c r="BP10" s="444"/>
      <c r="BQ10" s="444"/>
      <c r="BR10" s="444"/>
      <c r="BS10" s="444"/>
      <c r="BT10" s="444"/>
      <c r="BU10" s="445"/>
      <c r="BV10" s="443">
        <v>1413</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83610</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766646</v>
      </c>
      <c r="BO12" s="444"/>
      <c r="BP12" s="444"/>
      <c r="BQ12" s="444"/>
      <c r="BR12" s="444"/>
      <c r="BS12" s="444"/>
      <c r="BT12" s="444"/>
      <c r="BU12" s="445"/>
      <c r="BV12" s="443">
        <v>168384</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81314</v>
      </c>
      <c r="S13" s="528"/>
      <c r="T13" s="528"/>
      <c r="U13" s="528"/>
      <c r="V13" s="529"/>
      <c r="W13" s="459" t="s">
        <v>131</v>
      </c>
      <c r="X13" s="460"/>
      <c r="Y13" s="460"/>
      <c r="Z13" s="460"/>
      <c r="AA13" s="460"/>
      <c r="AB13" s="450"/>
      <c r="AC13" s="494">
        <v>718</v>
      </c>
      <c r="AD13" s="495"/>
      <c r="AE13" s="495"/>
      <c r="AF13" s="495"/>
      <c r="AG13" s="537"/>
      <c r="AH13" s="494">
        <v>829</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-1065488</v>
      </c>
      <c r="BO13" s="444"/>
      <c r="BP13" s="444"/>
      <c r="BQ13" s="444"/>
      <c r="BR13" s="444"/>
      <c r="BS13" s="444"/>
      <c r="BT13" s="444"/>
      <c r="BU13" s="445"/>
      <c r="BV13" s="443">
        <v>-577479</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2.9</v>
      </c>
      <c r="CU13" s="441"/>
      <c r="CV13" s="441"/>
      <c r="CW13" s="441"/>
      <c r="CX13" s="441"/>
      <c r="CY13" s="441"/>
      <c r="CZ13" s="441"/>
      <c r="DA13" s="442"/>
      <c r="DB13" s="440">
        <v>2.1</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84002</v>
      </c>
      <c r="S14" s="528"/>
      <c r="T14" s="528"/>
      <c r="U14" s="528"/>
      <c r="V14" s="529"/>
      <c r="W14" s="433"/>
      <c r="X14" s="434"/>
      <c r="Y14" s="434"/>
      <c r="Z14" s="434"/>
      <c r="AA14" s="434"/>
      <c r="AB14" s="423"/>
      <c r="AC14" s="530">
        <v>1.8</v>
      </c>
      <c r="AD14" s="531"/>
      <c r="AE14" s="531"/>
      <c r="AF14" s="531"/>
      <c r="AG14" s="532"/>
      <c r="AH14" s="530">
        <v>2.1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19.3</v>
      </c>
      <c r="CU14" s="542"/>
      <c r="CV14" s="542"/>
      <c r="CW14" s="542"/>
      <c r="CX14" s="542"/>
      <c r="CY14" s="542"/>
      <c r="CZ14" s="542"/>
      <c r="DA14" s="543"/>
      <c r="DB14" s="541">
        <v>12.4</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81888</v>
      </c>
      <c r="S15" s="528"/>
      <c r="T15" s="528"/>
      <c r="U15" s="528"/>
      <c r="V15" s="529"/>
      <c r="W15" s="459" t="s">
        <v>137</v>
      </c>
      <c r="X15" s="460"/>
      <c r="Y15" s="460"/>
      <c r="Z15" s="460"/>
      <c r="AA15" s="460"/>
      <c r="AB15" s="450"/>
      <c r="AC15" s="494">
        <v>13464</v>
      </c>
      <c r="AD15" s="495"/>
      <c r="AE15" s="495"/>
      <c r="AF15" s="495"/>
      <c r="AG15" s="537"/>
      <c r="AH15" s="494">
        <v>14112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13351415</v>
      </c>
      <c r="BO15" s="407"/>
      <c r="BP15" s="407"/>
      <c r="BQ15" s="407"/>
      <c r="BR15" s="407"/>
      <c r="BS15" s="407"/>
      <c r="BT15" s="407"/>
      <c r="BU15" s="408"/>
      <c r="BV15" s="406">
        <v>13231015</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34.6</v>
      </c>
      <c r="AD16" s="531"/>
      <c r="AE16" s="531"/>
      <c r="AF16" s="531"/>
      <c r="AG16" s="532"/>
      <c r="AH16" s="530">
        <v>35.5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14609551</v>
      </c>
      <c r="BO16" s="444"/>
      <c r="BP16" s="444"/>
      <c r="BQ16" s="444"/>
      <c r="BR16" s="444"/>
      <c r="BS16" s="444"/>
      <c r="BT16" s="444"/>
      <c r="BU16" s="445"/>
      <c r="BV16" s="443">
        <v>14225366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24767</v>
      </c>
      <c r="AD17" s="495"/>
      <c r="AE17" s="495"/>
      <c r="AF17" s="495"/>
      <c r="AG17" s="537"/>
      <c r="AH17" s="494">
        <v>24837</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16996415</v>
      </c>
      <c r="BO17" s="444"/>
      <c r="BP17" s="444"/>
      <c r="BQ17" s="444"/>
      <c r="BR17" s="444"/>
      <c r="BS17" s="444"/>
      <c r="BT17" s="444"/>
      <c r="BU17" s="445"/>
      <c r="BV17" s="443">
        <v>16821636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45.9</v>
      </c>
      <c r="M18" s="567"/>
      <c r="N18" s="567"/>
      <c r="O18" s="567"/>
      <c r="P18" s="567"/>
      <c r="Q18" s="567"/>
      <c r="R18" s="568"/>
      <c r="S18" s="568"/>
      <c r="T18" s="568"/>
      <c r="U18" s="568"/>
      <c r="V18" s="569"/>
      <c r="W18" s="461"/>
      <c r="X18" s="462"/>
      <c r="Y18" s="462"/>
      <c r="Z18" s="462"/>
      <c r="AA18" s="462"/>
      <c r="AB18" s="453"/>
      <c r="AC18" s="570">
        <v>63.6</v>
      </c>
      <c r="AD18" s="571"/>
      <c r="AE18" s="571"/>
      <c r="AF18" s="571"/>
      <c r="AG18" s="572"/>
      <c r="AH18" s="570">
        <v>62.4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17437482</v>
      </c>
      <c r="BO18" s="444"/>
      <c r="BP18" s="444"/>
      <c r="BQ18" s="444"/>
      <c r="BR18" s="444"/>
      <c r="BS18" s="444"/>
      <c r="BT18" s="444"/>
      <c r="BU18" s="445"/>
      <c r="BV18" s="443">
        <v>16858325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1838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22813652</v>
      </c>
      <c r="BO19" s="444"/>
      <c r="BP19" s="444"/>
      <c r="BQ19" s="444"/>
      <c r="BR19" s="444"/>
      <c r="BS19" s="444"/>
      <c r="BT19" s="444"/>
      <c r="BU19" s="445"/>
      <c r="BV19" s="443">
        <v>22029606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34025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14264822</v>
      </c>
      <c r="BO22" s="407"/>
      <c r="BP22" s="407"/>
      <c r="BQ22" s="407"/>
      <c r="BR22" s="407"/>
      <c r="BS22" s="407"/>
      <c r="BT22" s="407"/>
      <c r="BU22" s="408"/>
      <c r="BV22" s="406">
        <v>15266548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11226482</v>
      </c>
      <c r="BO23" s="444"/>
      <c r="BP23" s="444"/>
      <c r="BQ23" s="444"/>
      <c r="BR23" s="444"/>
      <c r="BS23" s="444"/>
      <c r="BT23" s="444"/>
      <c r="BU23" s="445"/>
      <c r="BV23" s="443">
        <v>12275672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9650</v>
      </c>
      <c r="R24" s="495"/>
      <c r="S24" s="495"/>
      <c r="T24" s="495"/>
      <c r="U24" s="495"/>
      <c r="V24" s="537"/>
      <c r="W24" s="589"/>
      <c r="X24" s="590"/>
      <c r="Y24" s="591"/>
      <c r="Z24" s="493" t="s">
        <v>162</v>
      </c>
      <c r="AA24" s="473"/>
      <c r="AB24" s="473"/>
      <c r="AC24" s="473"/>
      <c r="AD24" s="473"/>
      <c r="AE24" s="473"/>
      <c r="AF24" s="473"/>
      <c r="AG24" s="474"/>
      <c r="AH24" s="494">
        <v>655</v>
      </c>
      <c r="AI24" s="495"/>
      <c r="AJ24" s="495"/>
      <c r="AK24" s="495"/>
      <c r="AL24" s="537"/>
      <c r="AM24" s="494">
        <v>1836620</v>
      </c>
      <c r="AN24" s="495"/>
      <c r="AO24" s="495"/>
      <c r="AP24" s="495"/>
      <c r="AQ24" s="495"/>
      <c r="AR24" s="537"/>
      <c r="AS24" s="494">
        <v>2804</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6764526</v>
      </c>
      <c r="BO24" s="444"/>
      <c r="BP24" s="444"/>
      <c r="BQ24" s="444"/>
      <c r="BR24" s="444"/>
      <c r="BS24" s="444"/>
      <c r="BT24" s="444"/>
      <c r="BU24" s="445"/>
      <c r="BV24" s="443">
        <v>7073015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2</v>
      </c>
      <c r="M25" s="495"/>
      <c r="N25" s="495"/>
      <c r="O25" s="495"/>
      <c r="P25" s="537"/>
      <c r="Q25" s="494">
        <v>7870</v>
      </c>
      <c r="R25" s="495"/>
      <c r="S25" s="495"/>
      <c r="T25" s="495"/>
      <c r="U25" s="495"/>
      <c r="V25" s="537"/>
      <c r="W25" s="589"/>
      <c r="X25" s="590"/>
      <c r="Y25" s="591"/>
      <c r="Z25" s="493" t="s">
        <v>165</v>
      </c>
      <c r="AA25" s="473"/>
      <c r="AB25" s="473"/>
      <c r="AC25" s="473"/>
      <c r="AD25" s="473"/>
      <c r="AE25" s="473"/>
      <c r="AF25" s="473"/>
      <c r="AG25" s="474"/>
      <c r="AH25" s="494">
        <v>104</v>
      </c>
      <c r="AI25" s="495"/>
      <c r="AJ25" s="495"/>
      <c r="AK25" s="495"/>
      <c r="AL25" s="537"/>
      <c r="AM25" s="494">
        <v>287560</v>
      </c>
      <c r="AN25" s="495"/>
      <c r="AO25" s="495"/>
      <c r="AP25" s="495"/>
      <c r="AQ25" s="495"/>
      <c r="AR25" s="537"/>
      <c r="AS25" s="494">
        <v>2765</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2512439</v>
      </c>
      <c r="BO25" s="407"/>
      <c r="BP25" s="407"/>
      <c r="BQ25" s="407"/>
      <c r="BR25" s="407"/>
      <c r="BS25" s="407"/>
      <c r="BT25" s="407"/>
      <c r="BU25" s="408"/>
      <c r="BV25" s="406">
        <v>3233873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7240</v>
      </c>
      <c r="R26" s="495"/>
      <c r="S26" s="495"/>
      <c r="T26" s="495"/>
      <c r="U26" s="495"/>
      <c r="V26" s="537"/>
      <c r="W26" s="589"/>
      <c r="X26" s="590"/>
      <c r="Y26" s="591"/>
      <c r="Z26" s="493" t="s">
        <v>168</v>
      </c>
      <c r="AA26" s="595"/>
      <c r="AB26" s="595"/>
      <c r="AC26" s="595"/>
      <c r="AD26" s="595"/>
      <c r="AE26" s="595"/>
      <c r="AF26" s="595"/>
      <c r="AG26" s="596"/>
      <c r="AH26" s="494">
        <v>24</v>
      </c>
      <c r="AI26" s="495"/>
      <c r="AJ26" s="495"/>
      <c r="AK26" s="495"/>
      <c r="AL26" s="537"/>
      <c r="AM26" s="494">
        <v>74400</v>
      </c>
      <c r="AN26" s="495"/>
      <c r="AO26" s="495"/>
      <c r="AP26" s="495"/>
      <c r="AQ26" s="495"/>
      <c r="AR26" s="537"/>
      <c r="AS26" s="494">
        <v>3100</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5300</v>
      </c>
      <c r="R27" s="495"/>
      <c r="S27" s="495"/>
      <c r="T27" s="495"/>
      <c r="U27" s="495"/>
      <c r="V27" s="537"/>
      <c r="W27" s="589"/>
      <c r="X27" s="590"/>
      <c r="Y27" s="591"/>
      <c r="Z27" s="493" t="s">
        <v>171</v>
      </c>
      <c r="AA27" s="473"/>
      <c r="AB27" s="473"/>
      <c r="AC27" s="473"/>
      <c r="AD27" s="473"/>
      <c r="AE27" s="473"/>
      <c r="AF27" s="473"/>
      <c r="AG27" s="474"/>
      <c r="AH27" s="494">
        <v>8</v>
      </c>
      <c r="AI27" s="495"/>
      <c r="AJ27" s="495"/>
      <c r="AK27" s="495"/>
      <c r="AL27" s="537"/>
      <c r="AM27" s="494">
        <v>23328</v>
      </c>
      <c r="AN27" s="495"/>
      <c r="AO27" s="495"/>
      <c r="AP27" s="495"/>
      <c r="AQ27" s="495"/>
      <c r="AR27" s="537"/>
      <c r="AS27" s="494">
        <v>2916</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4800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3754414</v>
      </c>
      <c r="BO28" s="407"/>
      <c r="BP28" s="407"/>
      <c r="BQ28" s="407"/>
      <c r="BR28" s="407"/>
      <c r="BS28" s="407"/>
      <c r="BT28" s="407"/>
      <c r="BU28" s="408"/>
      <c r="BV28" s="406">
        <v>3747389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16</v>
      </c>
      <c r="M29" s="495"/>
      <c r="N29" s="495"/>
      <c r="O29" s="495"/>
      <c r="P29" s="537"/>
      <c r="Q29" s="494">
        <v>4480</v>
      </c>
      <c r="R29" s="495"/>
      <c r="S29" s="495"/>
      <c r="T29" s="495"/>
      <c r="U29" s="495"/>
      <c r="V29" s="537"/>
      <c r="W29" s="592"/>
      <c r="X29" s="593"/>
      <c r="Y29" s="594"/>
      <c r="Z29" s="493" t="s">
        <v>177</v>
      </c>
      <c r="AA29" s="473"/>
      <c r="AB29" s="473"/>
      <c r="AC29" s="473"/>
      <c r="AD29" s="473"/>
      <c r="AE29" s="473"/>
      <c r="AF29" s="473"/>
      <c r="AG29" s="474"/>
      <c r="AH29" s="494">
        <v>663</v>
      </c>
      <c r="AI29" s="495"/>
      <c r="AJ29" s="495"/>
      <c r="AK29" s="495"/>
      <c r="AL29" s="537"/>
      <c r="AM29" s="494">
        <v>1859948</v>
      </c>
      <c r="AN29" s="495"/>
      <c r="AO29" s="495"/>
      <c r="AP29" s="495"/>
      <c r="AQ29" s="495"/>
      <c r="AR29" s="537"/>
      <c r="AS29" s="494">
        <v>2805</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64224</v>
      </c>
      <c r="BO29" s="444"/>
      <c r="BP29" s="444"/>
      <c r="BQ29" s="444"/>
      <c r="BR29" s="444"/>
      <c r="BS29" s="444"/>
      <c r="BT29" s="444"/>
      <c r="BU29" s="445"/>
      <c r="BV29" s="443" t="s">
        <v>122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3749958</v>
      </c>
      <c r="BO30" s="563"/>
      <c r="BP30" s="563"/>
      <c r="BQ30" s="563"/>
      <c r="BR30" s="563"/>
      <c r="BS30" s="563"/>
      <c r="BT30" s="563"/>
      <c r="BU30" s="564"/>
      <c r="BV30" s="562">
        <v>4075434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4</v>
      </c>
      <c r="AN34" s="633"/>
      <c r="AO34" s="634" t="str">
        <f>IF('各会計、関係団体の財政状況及び健全化判断比率'!B30="","",'各会計、関係団体の財政状況及び健全化判断比率'!B30)</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西知多医療厚生組合（一般会計）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後期高齢者医療事業特別会計</v>
      </c>
      <c r="X35" s="634"/>
      <c r="Y35" s="634"/>
      <c r="Z35" s="634"/>
      <c r="AA35" s="634"/>
      <c r="AB35" s="634"/>
      <c r="AC35" s="634"/>
      <c r="AD35" s="634"/>
      <c r="AE35" s="634"/>
      <c r="AF35" s="634"/>
      <c r="AG35" s="634"/>
      <c r="AH35" s="634"/>
      <c r="AI35" s="634"/>
      <c r="AJ35" s="634"/>
      <c r="AK35" s="634"/>
      <c r="AL35" s="181"/>
      <c r="AM35" s="633">
        <f t="shared" ref="AM35:AM43" si="0">IF(AO35="","",AM34+1)</f>
        <v>5</v>
      </c>
      <c r="AN35" s="633"/>
      <c r="AO35" s="634" t="str">
        <f>IF('各会計、関係団体の財政状況及び健全化判断比率'!B31="","",'各会計、関係団体の財政状況及び健全化判断比率'!B31)</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西知多医療厚生組合（し尿処理事業特別会計）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西知多医療厚生組合（ごみ処理事業特別会計）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西知多医療厚生組合（健康増進施設事業特別会計）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西知多医療厚生組合（看護専門学校事業特別会計）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西知多医療厚生組合（病院事業特別会計）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知多北部広域連合（一般会計）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13</v>
      </c>
      <c r="BX41" s="633"/>
      <c r="BY41" s="634" t="str">
        <f>IF('各会計、関係団体の財政状況及び健全化判断比率'!B75="","",'各会計、関係団体の財政状況及び健全化判断比率'!B75)</f>
        <v>知多北部広域連合（介護保険事業特別会計）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14</v>
      </c>
      <c r="BX42" s="633"/>
      <c r="BY42" s="634" t="str">
        <f>IF('各会計、関係団体の財政状況及び健全化判断比率'!B76="","",'各会計、関係団体の財政状況及び健全化判断比率'!B76)</f>
        <v>愛知県後期高齢者医療広域連合（一般会計）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15</v>
      </c>
      <c r="BX43" s="633"/>
      <c r="BY43" s="634" t="str">
        <f>IF('各会計、関係団体の財政状況及び健全化判断比率'!B77="","",'各会計、関係団体の財政状況及び健全化判断比率'!B77)</f>
        <v>愛知県後期高齢者医療広域連合（後期高齢者医療特別会計）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wYLnhr4cVasssM8sYhfVLNEzyHfMWXCuawm4rSTuitriQFPxGG3X73+OdxZiJ42BjX2lMZ40U2vCUsY+SsMtYA==" saltValue="AJ+GAtSXRpocQgyVPJaQN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87" t="s">
        <v>531</v>
      </c>
      <c r="D34" s="1187"/>
      <c r="E34" s="1188"/>
      <c r="F34" s="32">
        <v>8.02</v>
      </c>
      <c r="G34" s="33">
        <v>8.9499999999999993</v>
      </c>
      <c r="H34" s="33">
        <v>9.75</v>
      </c>
      <c r="I34" s="33">
        <v>10.88</v>
      </c>
      <c r="J34" s="34">
        <v>11.06</v>
      </c>
      <c r="K34" s="22"/>
      <c r="L34" s="22"/>
      <c r="M34" s="22"/>
      <c r="N34" s="22"/>
      <c r="O34" s="22"/>
      <c r="P34" s="22"/>
    </row>
    <row r="35" spans="1:16" ht="39" customHeight="1" x14ac:dyDescent="0.2">
      <c r="A35" s="22"/>
      <c r="B35" s="35"/>
      <c r="C35" s="1181" t="s">
        <v>532</v>
      </c>
      <c r="D35" s="1182"/>
      <c r="E35" s="1183"/>
      <c r="F35" s="36">
        <v>7.02</v>
      </c>
      <c r="G35" s="37">
        <v>8.19</v>
      </c>
      <c r="H35" s="37">
        <v>10.54</v>
      </c>
      <c r="I35" s="37">
        <v>8.51</v>
      </c>
      <c r="J35" s="38">
        <v>6.74</v>
      </c>
      <c r="K35" s="22"/>
      <c r="L35" s="22"/>
      <c r="M35" s="22"/>
      <c r="N35" s="22"/>
      <c r="O35" s="22"/>
      <c r="P35" s="22"/>
    </row>
    <row r="36" spans="1:16" ht="39" customHeight="1" x14ac:dyDescent="0.2">
      <c r="A36" s="22"/>
      <c r="B36" s="35"/>
      <c r="C36" s="1181" t="s">
        <v>533</v>
      </c>
      <c r="D36" s="1182"/>
      <c r="E36" s="1183"/>
      <c r="F36" s="36">
        <v>3.02</v>
      </c>
      <c r="G36" s="37">
        <v>2.36</v>
      </c>
      <c r="H36" s="37">
        <v>2.77</v>
      </c>
      <c r="I36" s="37">
        <v>2.9</v>
      </c>
      <c r="J36" s="38">
        <v>2.2000000000000002</v>
      </c>
      <c r="K36" s="22"/>
      <c r="L36" s="22"/>
      <c r="M36" s="22"/>
      <c r="N36" s="22"/>
      <c r="O36" s="22"/>
      <c r="P36" s="22"/>
    </row>
    <row r="37" spans="1:16" ht="39" customHeight="1" x14ac:dyDescent="0.2">
      <c r="A37" s="22"/>
      <c r="B37" s="35"/>
      <c r="C37" s="1181" t="s">
        <v>534</v>
      </c>
      <c r="D37" s="1182"/>
      <c r="E37" s="1183"/>
      <c r="F37" s="36">
        <v>1.05</v>
      </c>
      <c r="G37" s="37">
        <v>0.89</v>
      </c>
      <c r="H37" s="37">
        <v>0.64</v>
      </c>
      <c r="I37" s="37">
        <v>0.5</v>
      </c>
      <c r="J37" s="38">
        <v>0.45</v>
      </c>
      <c r="K37" s="22"/>
      <c r="L37" s="22"/>
      <c r="M37" s="22"/>
      <c r="N37" s="22"/>
      <c r="O37" s="22"/>
      <c r="P37" s="22"/>
    </row>
    <row r="38" spans="1:16" ht="39" customHeight="1" x14ac:dyDescent="0.2">
      <c r="A38" s="22"/>
      <c r="B38" s="35"/>
      <c r="C38" s="1181" t="s">
        <v>535</v>
      </c>
      <c r="D38" s="1182"/>
      <c r="E38" s="1183"/>
      <c r="F38" s="36">
        <v>0.01</v>
      </c>
      <c r="G38" s="37">
        <v>0.01</v>
      </c>
      <c r="H38" s="37">
        <v>0.01</v>
      </c>
      <c r="I38" s="37">
        <v>0.06</v>
      </c>
      <c r="J38" s="38">
        <v>0.06</v>
      </c>
      <c r="K38" s="22"/>
      <c r="L38" s="22"/>
      <c r="M38" s="22"/>
      <c r="N38" s="22"/>
      <c r="O38" s="22"/>
      <c r="P38" s="22"/>
    </row>
    <row r="39" spans="1:16" ht="39" customHeight="1" x14ac:dyDescent="0.2">
      <c r="A39" s="22"/>
      <c r="B39" s="35"/>
      <c r="C39" s="1181"/>
      <c r="D39" s="1182"/>
      <c r="E39" s="1183"/>
      <c r="F39" s="36"/>
      <c r="G39" s="37"/>
      <c r="H39" s="37"/>
      <c r="I39" s="37"/>
      <c r="J39" s="38"/>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536</v>
      </c>
      <c r="D42" s="1182"/>
      <c r="E42" s="1183"/>
      <c r="F42" s="36" t="s">
        <v>485</v>
      </c>
      <c r="G42" s="37" t="s">
        <v>485</v>
      </c>
      <c r="H42" s="37" t="s">
        <v>485</v>
      </c>
      <c r="I42" s="37" t="s">
        <v>485</v>
      </c>
      <c r="J42" s="38" t="s">
        <v>485</v>
      </c>
      <c r="K42" s="22"/>
      <c r="L42" s="22"/>
      <c r="M42" s="22"/>
      <c r="N42" s="22"/>
      <c r="O42" s="22"/>
      <c r="P42" s="22"/>
    </row>
    <row r="43" spans="1:16" ht="39" customHeight="1" thickBot="1" x14ac:dyDescent="0.25">
      <c r="A43" s="22"/>
      <c r="B43" s="40"/>
      <c r="C43" s="1184" t="s">
        <v>537</v>
      </c>
      <c r="D43" s="1185"/>
      <c r="E43" s="1186"/>
      <c r="F43" s="41">
        <v>0</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XfJSH0FxInHO4ZgxBH2hTorMY3F5SsJQ6ByE5x9GajBpYX49ITXVAMpJ/99F9sn4X+Py3aI5zbgy5P4Gsb3dwQ==" saltValue="mf0YEeRzFBGxzZuGP2hu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1542</v>
      </c>
      <c r="L45" s="60">
        <v>1590</v>
      </c>
      <c r="M45" s="60">
        <v>1742</v>
      </c>
      <c r="N45" s="60">
        <v>1880</v>
      </c>
      <c r="O45" s="61">
        <v>1911</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485</v>
      </c>
      <c r="L46" s="64" t="s">
        <v>485</v>
      </c>
      <c r="M46" s="64" t="s">
        <v>485</v>
      </c>
      <c r="N46" s="64" t="s">
        <v>485</v>
      </c>
      <c r="O46" s="65" t="s">
        <v>485</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485</v>
      </c>
      <c r="L47" s="64" t="s">
        <v>485</v>
      </c>
      <c r="M47" s="64" t="s">
        <v>485</v>
      </c>
      <c r="N47" s="64" t="s">
        <v>485</v>
      </c>
      <c r="O47" s="65" t="s">
        <v>485</v>
      </c>
      <c r="P47" s="48"/>
      <c r="Q47" s="48"/>
      <c r="R47" s="48"/>
      <c r="S47" s="48"/>
      <c r="T47" s="48"/>
      <c r="U47" s="48"/>
    </row>
    <row r="48" spans="1:21" ht="30.75" customHeight="1" x14ac:dyDescent="0.2">
      <c r="A48" s="48"/>
      <c r="B48" s="1214"/>
      <c r="C48" s="1215"/>
      <c r="D48" s="62"/>
      <c r="E48" s="1191" t="s">
        <v>13</v>
      </c>
      <c r="F48" s="1191"/>
      <c r="G48" s="1191"/>
      <c r="H48" s="1191"/>
      <c r="I48" s="1191"/>
      <c r="J48" s="1192"/>
      <c r="K48" s="63">
        <v>403</v>
      </c>
      <c r="L48" s="64">
        <v>349</v>
      </c>
      <c r="M48" s="64">
        <v>339</v>
      </c>
      <c r="N48" s="64">
        <v>336</v>
      </c>
      <c r="O48" s="65">
        <v>312</v>
      </c>
      <c r="P48" s="48"/>
      <c r="Q48" s="48"/>
      <c r="R48" s="48"/>
      <c r="S48" s="48"/>
      <c r="T48" s="48"/>
      <c r="U48" s="48"/>
    </row>
    <row r="49" spans="1:21" ht="30.75" customHeight="1" x14ac:dyDescent="0.2">
      <c r="A49" s="48"/>
      <c r="B49" s="1214"/>
      <c r="C49" s="1215"/>
      <c r="D49" s="62"/>
      <c r="E49" s="1191" t="s">
        <v>14</v>
      </c>
      <c r="F49" s="1191"/>
      <c r="G49" s="1191"/>
      <c r="H49" s="1191"/>
      <c r="I49" s="1191"/>
      <c r="J49" s="1192"/>
      <c r="K49" s="63">
        <v>250</v>
      </c>
      <c r="L49" s="64">
        <v>152</v>
      </c>
      <c r="M49" s="64">
        <v>115</v>
      </c>
      <c r="N49" s="64">
        <v>159</v>
      </c>
      <c r="O49" s="65">
        <v>225</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485</v>
      </c>
      <c r="L50" s="64" t="s">
        <v>485</v>
      </c>
      <c r="M50" s="64" t="s">
        <v>485</v>
      </c>
      <c r="N50" s="64" t="s">
        <v>485</v>
      </c>
      <c r="O50" s="65" t="s">
        <v>485</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485</v>
      </c>
      <c r="L51" s="64" t="s">
        <v>485</v>
      </c>
      <c r="M51" s="64" t="s">
        <v>485</v>
      </c>
      <c r="N51" s="64" t="s">
        <v>485</v>
      </c>
      <c r="O51" s="65" t="s">
        <v>485</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2077</v>
      </c>
      <c r="L52" s="64">
        <v>1911</v>
      </c>
      <c r="M52" s="64">
        <v>1789</v>
      </c>
      <c r="N52" s="64">
        <v>1900</v>
      </c>
      <c r="O52" s="65">
        <v>1846</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118</v>
      </c>
      <c r="L53" s="69">
        <v>180</v>
      </c>
      <c r="M53" s="69">
        <v>407</v>
      </c>
      <c r="N53" s="69">
        <v>475</v>
      </c>
      <c r="O53" s="70">
        <v>602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97" t="s">
        <v>24</v>
      </c>
      <c r="C58" s="1198"/>
      <c r="D58" s="1203" t="s">
        <v>25</v>
      </c>
      <c r="E58" s="1204"/>
      <c r="F58" s="1204"/>
      <c r="G58" s="1204"/>
      <c r="H58" s="1204"/>
      <c r="I58" s="1204"/>
      <c r="J58" s="1205"/>
      <c r="K58" s="83" t="s">
        <v>485</v>
      </c>
      <c r="L58" s="84" t="s">
        <v>485</v>
      </c>
      <c r="M58" s="84" t="s">
        <v>485</v>
      </c>
      <c r="N58" s="84" t="s">
        <v>485</v>
      </c>
      <c r="O58" s="85" t="s">
        <v>485</v>
      </c>
    </row>
    <row r="59" spans="1:21" ht="31.5" customHeight="1" x14ac:dyDescent="0.2">
      <c r="B59" s="1199"/>
      <c r="C59" s="1200"/>
      <c r="D59" s="1206" t="s">
        <v>26</v>
      </c>
      <c r="E59" s="1207"/>
      <c r="F59" s="1207"/>
      <c r="G59" s="1207"/>
      <c r="H59" s="1207"/>
      <c r="I59" s="1207"/>
      <c r="J59" s="1208"/>
      <c r="K59" s="86" t="s">
        <v>485</v>
      </c>
      <c r="L59" s="87" t="s">
        <v>485</v>
      </c>
      <c r="M59" s="87" t="s">
        <v>485</v>
      </c>
      <c r="N59" s="87" t="s">
        <v>485</v>
      </c>
      <c r="O59" s="88" t="s">
        <v>485</v>
      </c>
    </row>
    <row r="60" spans="1:21" ht="31.5" customHeight="1" thickBot="1" x14ac:dyDescent="0.25">
      <c r="B60" s="1201"/>
      <c r="C60" s="1202"/>
      <c r="D60" s="1209" t="s">
        <v>27</v>
      </c>
      <c r="E60" s="1210"/>
      <c r="F60" s="1210"/>
      <c r="G60" s="1210"/>
      <c r="H60" s="1210"/>
      <c r="I60" s="1210"/>
      <c r="J60" s="1211"/>
      <c r="K60" s="89" t="s">
        <v>485</v>
      </c>
      <c r="L60" s="90" t="s">
        <v>485</v>
      </c>
      <c r="M60" s="90" t="s">
        <v>485</v>
      </c>
      <c r="N60" s="90" t="s">
        <v>485</v>
      </c>
      <c r="O60" s="91" t="s">
        <v>485</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8iXWoiBhSL2G0KdFqzEGY/pCvWHqugmUSBfKAr91kSOYBG048vAxy/+Yi2YU2vB9V+LjN0jcNK31bL34+/BLw==" saltValue="0ITnXpnKdFJtAL1Nfu9m+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232" t="s">
        <v>30</v>
      </c>
      <c r="C41" s="1233"/>
      <c r="D41" s="105"/>
      <c r="E41" s="1234" t="s">
        <v>31</v>
      </c>
      <c r="F41" s="1234"/>
      <c r="G41" s="1234"/>
      <c r="H41" s="1235"/>
      <c r="I41" s="355">
        <v>16959</v>
      </c>
      <c r="J41" s="356">
        <v>17177</v>
      </c>
      <c r="K41" s="356">
        <v>16835</v>
      </c>
      <c r="L41" s="356">
        <v>15828</v>
      </c>
      <c r="M41" s="357">
        <v>14791</v>
      </c>
    </row>
    <row r="42" spans="2:13" ht="27.75" customHeight="1" x14ac:dyDescent="0.2">
      <c r="B42" s="1222"/>
      <c r="C42" s="1223"/>
      <c r="D42" s="106"/>
      <c r="E42" s="1226" t="s">
        <v>32</v>
      </c>
      <c r="F42" s="1226"/>
      <c r="G42" s="1226"/>
      <c r="H42" s="1227"/>
      <c r="I42" s="358" t="s">
        <v>485</v>
      </c>
      <c r="J42" s="359" t="s">
        <v>485</v>
      </c>
      <c r="K42" s="359" t="s">
        <v>485</v>
      </c>
      <c r="L42" s="359" t="s">
        <v>485</v>
      </c>
      <c r="M42" s="360" t="s">
        <v>485</v>
      </c>
    </row>
    <row r="43" spans="2:13" ht="27.75" customHeight="1" x14ac:dyDescent="0.2">
      <c r="B43" s="1222"/>
      <c r="C43" s="1223"/>
      <c r="D43" s="106"/>
      <c r="E43" s="1226" t="s">
        <v>33</v>
      </c>
      <c r="F43" s="1226"/>
      <c r="G43" s="1226"/>
      <c r="H43" s="1227"/>
      <c r="I43" s="358">
        <v>3437</v>
      </c>
      <c r="J43" s="359">
        <v>3308</v>
      </c>
      <c r="K43" s="359">
        <v>3538</v>
      </c>
      <c r="L43" s="359">
        <v>3804</v>
      </c>
      <c r="M43" s="360">
        <v>3798</v>
      </c>
    </row>
    <row r="44" spans="2:13" ht="27.75" customHeight="1" x14ac:dyDescent="0.2">
      <c r="B44" s="1222"/>
      <c r="C44" s="1223"/>
      <c r="D44" s="106"/>
      <c r="E44" s="1226" t="s">
        <v>34</v>
      </c>
      <c r="F44" s="1226"/>
      <c r="G44" s="1226"/>
      <c r="H44" s="1227"/>
      <c r="I44" s="358">
        <v>5379</v>
      </c>
      <c r="J44" s="359">
        <v>5146</v>
      </c>
      <c r="K44" s="359">
        <v>5442</v>
      </c>
      <c r="L44" s="359">
        <v>6372</v>
      </c>
      <c r="M44" s="360">
        <v>8724</v>
      </c>
    </row>
    <row r="45" spans="2:13" ht="27.75" customHeight="1" x14ac:dyDescent="0.2">
      <c r="B45" s="1222"/>
      <c r="C45" s="1223"/>
      <c r="D45" s="106"/>
      <c r="E45" s="1226" t="s">
        <v>35</v>
      </c>
      <c r="F45" s="1226"/>
      <c r="G45" s="1226"/>
      <c r="H45" s="1227"/>
      <c r="I45" s="358">
        <v>3498</v>
      </c>
      <c r="J45" s="359">
        <v>3261</v>
      </c>
      <c r="K45" s="359">
        <v>3145</v>
      </c>
      <c r="L45" s="359">
        <v>3222</v>
      </c>
      <c r="M45" s="360">
        <v>3399</v>
      </c>
    </row>
    <row r="46" spans="2:13" ht="27.75" customHeight="1" x14ac:dyDescent="0.2">
      <c r="B46" s="1222"/>
      <c r="C46" s="1223"/>
      <c r="D46" s="107"/>
      <c r="E46" s="1226" t="s">
        <v>36</v>
      </c>
      <c r="F46" s="1226"/>
      <c r="G46" s="1226"/>
      <c r="H46" s="1227"/>
      <c r="I46" s="358" t="s">
        <v>485</v>
      </c>
      <c r="J46" s="359" t="s">
        <v>485</v>
      </c>
      <c r="K46" s="359" t="s">
        <v>485</v>
      </c>
      <c r="L46" s="359" t="s">
        <v>485</v>
      </c>
      <c r="M46" s="360" t="s">
        <v>485</v>
      </c>
    </row>
    <row r="47" spans="2:13" ht="27.75" customHeight="1" x14ac:dyDescent="0.2">
      <c r="B47" s="1222"/>
      <c r="C47" s="1223"/>
      <c r="D47" s="108"/>
      <c r="E47" s="1236" t="s">
        <v>37</v>
      </c>
      <c r="F47" s="1237"/>
      <c r="G47" s="1237"/>
      <c r="H47" s="1238"/>
      <c r="I47" s="358" t="s">
        <v>485</v>
      </c>
      <c r="J47" s="359" t="s">
        <v>485</v>
      </c>
      <c r="K47" s="359" t="s">
        <v>485</v>
      </c>
      <c r="L47" s="359" t="s">
        <v>485</v>
      </c>
      <c r="M47" s="360" t="s">
        <v>485</v>
      </c>
    </row>
    <row r="48" spans="2:13" ht="27.75" customHeight="1" x14ac:dyDescent="0.2">
      <c r="B48" s="1222"/>
      <c r="C48" s="1223"/>
      <c r="D48" s="106"/>
      <c r="E48" s="1226" t="s">
        <v>38</v>
      </c>
      <c r="F48" s="1226"/>
      <c r="G48" s="1226"/>
      <c r="H48" s="1227"/>
      <c r="I48" s="358" t="s">
        <v>485</v>
      </c>
      <c r="J48" s="359" t="s">
        <v>485</v>
      </c>
      <c r="K48" s="359" t="s">
        <v>485</v>
      </c>
      <c r="L48" s="359" t="s">
        <v>485</v>
      </c>
      <c r="M48" s="360" t="s">
        <v>485</v>
      </c>
    </row>
    <row r="49" spans="2:13" ht="27.75" customHeight="1" x14ac:dyDescent="0.2">
      <c r="B49" s="1224"/>
      <c r="C49" s="1225"/>
      <c r="D49" s="106"/>
      <c r="E49" s="1226" t="s">
        <v>39</v>
      </c>
      <c r="F49" s="1226"/>
      <c r="G49" s="1226"/>
      <c r="H49" s="1227"/>
      <c r="I49" s="358" t="s">
        <v>485</v>
      </c>
      <c r="J49" s="359" t="s">
        <v>485</v>
      </c>
      <c r="K49" s="359" t="s">
        <v>485</v>
      </c>
      <c r="L49" s="359" t="s">
        <v>485</v>
      </c>
      <c r="M49" s="360" t="s">
        <v>485</v>
      </c>
    </row>
    <row r="50" spans="2:13" ht="27.75" customHeight="1" x14ac:dyDescent="0.2">
      <c r="B50" s="1220" t="s">
        <v>40</v>
      </c>
      <c r="C50" s="1221"/>
      <c r="D50" s="109"/>
      <c r="E50" s="1226" t="s">
        <v>41</v>
      </c>
      <c r="F50" s="1226"/>
      <c r="G50" s="1226"/>
      <c r="H50" s="1227"/>
      <c r="I50" s="358">
        <v>5471</v>
      </c>
      <c r="J50" s="359">
        <v>5903</v>
      </c>
      <c r="K50" s="359">
        <v>6046</v>
      </c>
      <c r="L50" s="359">
        <v>7823</v>
      </c>
      <c r="M50" s="360">
        <v>7569</v>
      </c>
    </row>
    <row r="51" spans="2:13" ht="27.75" customHeight="1" x14ac:dyDescent="0.2">
      <c r="B51" s="1222"/>
      <c r="C51" s="1223"/>
      <c r="D51" s="106"/>
      <c r="E51" s="1226" t="s">
        <v>42</v>
      </c>
      <c r="F51" s="1226"/>
      <c r="G51" s="1226"/>
      <c r="H51" s="1227"/>
      <c r="I51" s="358">
        <v>4405</v>
      </c>
      <c r="J51" s="359">
        <v>4191</v>
      </c>
      <c r="K51" s="359">
        <v>3940</v>
      </c>
      <c r="L51" s="359">
        <v>4221</v>
      </c>
      <c r="M51" s="360">
        <v>4227</v>
      </c>
    </row>
    <row r="52" spans="2:13" ht="27.75" customHeight="1" x14ac:dyDescent="0.2">
      <c r="B52" s="1224"/>
      <c r="C52" s="1225"/>
      <c r="D52" s="106"/>
      <c r="E52" s="1226" t="s">
        <v>43</v>
      </c>
      <c r="F52" s="1226"/>
      <c r="G52" s="1226"/>
      <c r="H52" s="1227"/>
      <c r="I52" s="358">
        <v>15604</v>
      </c>
      <c r="J52" s="359">
        <v>15272</v>
      </c>
      <c r="K52" s="359">
        <v>15894</v>
      </c>
      <c r="L52" s="359">
        <v>15108</v>
      </c>
      <c r="M52" s="360">
        <v>15619</v>
      </c>
    </row>
    <row r="53" spans="2:13" ht="27.75" customHeight="1" thickBot="1" x14ac:dyDescent="0.25">
      <c r="B53" s="1228" t="s">
        <v>19</v>
      </c>
      <c r="C53" s="1229"/>
      <c r="D53" s="110"/>
      <c r="E53" s="1230" t="s">
        <v>44</v>
      </c>
      <c r="F53" s="1230"/>
      <c r="G53" s="1230"/>
      <c r="H53" s="1231"/>
      <c r="I53" s="361">
        <v>3793</v>
      </c>
      <c r="J53" s="362">
        <v>3526</v>
      </c>
      <c r="K53" s="362">
        <v>3080</v>
      </c>
      <c r="L53" s="362">
        <v>2075</v>
      </c>
      <c r="M53" s="363">
        <v>3298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zC2m4edgmSN8AxhkOXfnyG9EL4TDeSYh9UVxHW0nVG3xx/nbTqQeRC9N+XNXw87Rl+7l6GI+u1sJzKuEocRWmw==" saltValue="wuXozcgx6+91hOclOeWM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47" t="s">
        <v>46</v>
      </c>
      <c r="D55" s="1247"/>
      <c r="E55" s="1248"/>
      <c r="F55" s="122">
        <v>2939</v>
      </c>
      <c r="G55" s="122">
        <v>3747</v>
      </c>
      <c r="H55" s="123">
        <v>3754</v>
      </c>
    </row>
    <row r="56" spans="2:8" ht="52.5" customHeight="1" x14ac:dyDescent="0.2">
      <c r="B56" s="124"/>
      <c r="C56" s="1249" t="s">
        <v>47</v>
      </c>
      <c r="D56" s="1249"/>
      <c r="E56" s="1250"/>
      <c r="F56" s="125" t="s">
        <v>485</v>
      </c>
      <c r="G56" s="125" t="s">
        <v>485</v>
      </c>
      <c r="H56" s="126">
        <v>64</v>
      </c>
    </row>
    <row r="57" spans="2:8" ht="53.25" customHeight="1" x14ac:dyDescent="0.2">
      <c r="B57" s="124"/>
      <c r="C57" s="1251" t="s">
        <v>48</v>
      </c>
      <c r="D57" s="1251"/>
      <c r="E57" s="1252"/>
      <c r="F57" s="127">
        <v>3108</v>
      </c>
      <c r="G57" s="127">
        <v>4075</v>
      </c>
      <c r="H57" s="128">
        <v>3750</v>
      </c>
    </row>
    <row r="58" spans="2:8" ht="45.75" customHeight="1" x14ac:dyDescent="0.2">
      <c r="B58" s="129"/>
      <c r="C58" s="1239" t="s">
        <v>555</v>
      </c>
      <c r="D58" s="1240"/>
      <c r="E58" s="1241"/>
      <c r="F58" s="130">
        <v>1903</v>
      </c>
      <c r="G58" s="130">
        <v>2900</v>
      </c>
      <c r="H58" s="131">
        <v>3153</v>
      </c>
    </row>
    <row r="59" spans="2:8" ht="45.75" customHeight="1" x14ac:dyDescent="0.2">
      <c r="B59" s="129"/>
      <c r="C59" s="1239" t="s">
        <v>556</v>
      </c>
      <c r="D59" s="1240"/>
      <c r="E59" s="1241"/>
      <c r="F59" s="130">
        <v>746</v>
      </c>
      <c r="G59" s="130">
        <v>738</v>
      </c>
      <c r="H59" s="131">
        <v>185</v>
      </c>
    </row>
    <row r="60" spans="2:8" ht="45.75" customHeight="1" x14ac:dyDescent="0.2">
      <c r="B60" s="129"/>
      <c r="C60" s="1239" t="s">
        <v>557</v>
      </c>
      <c r="D60" s="1240"/>
      <c r="E60" s="1241"/>
      <c r="F60" s="130">
        <v>125</v>
      </c>
      <c r="G60" s="130">
        <v>125</v>
      </c>
      <c r="H60" s="131">
        <v>125</v>
      </c>
    </row>
    <row r="61" spans="2:8" ht="45.75" customHeight="1" x14ac:dyDescent="0.2">
      <c r="B61" s="129"/>
      <c r="C61" s="1239" t="s">
        <v>558</v>
      </c>
      <c r="D61" s="1240"/>
      <c r="E61" s="1241"/>
      <c r="F61" s="130">
        <v>136</v>
      </c>
      <c r="G61" s="130">
        <v>120</v>
      </c>
      <c r="H61" s="131">
        <v>117</v>
      </c>
    </row>
    <row r="62" spans="2:8" ht="45.75" customHeight="1" thickBot="1" x14ac:dyDescent="0.25">
      <c r="B62" s="132"/>
      <c r="C62" s="1242" t="s">
        <v>559</v>
      </c>
      <c r="D62" s="1243"/>
      <c r="E62" s="1244"/>
      <c r="F62" s="133">
        <v>106</v>
      </c>
      <c r="G62" s="133">
        <v>104</v>
      </c>
      <c r="H62" s="134">
        <v>88</v>
      </c>
    </row>
    <row r="63" spans="2:8" ht="52.5" customHeight="1" thickBot="1" x14ac:dyDescent="0.25">
      <c r="B63" s="135"/>
      <c r="C63" s="1245" t="s">
        <v>49</v>
      </c>
      <c r="D63" s="1245"/>
      <c r="E63" s="1246"/>
      <c r="F63" s="136">
        <v>6046</v>
      </c>
      <c r="G63" s="136">
        <v>7823</v>
      </c>
      <c r="H63" s="137">
        <v>7569</v>
      </c>
    </row>
    <row r="64" spans="2:8" ht="13" x14ac:dyDescent="0.2"/>
  </sheetData>
  <sheetProtection algorithmName="SHA-512" hashValue="2nyFQsZn8OiThKT23Big9kO6DVh2FdaYXPwo1AzwkakidEtMsk0VxYtapvUOD0JwkCz+D7n48tm3OG/LlBWy2A==" saltValue="zt/PXhbXASMonvvpnsk8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570</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562</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523</v>
      </c>
      <c r="BQ50" s="1259"/>
      <c r="BR50" s="1259"/>
      <c r="BS50" s="1259"/>
      <c r="BT50" s="1259"/>
      <c r="BU50" s="1259"/>
      <c r="BV50" s="1259"/>
      <c r="BW50" s="1259"/>
      <c r="BX50" s="1259" t="s">
        <v>524</v>
      </c>
      <c r="BY50" s="1259"/>
      <c r="BZ50" s="1259"/>
      <c r="CA50" s="1259"/>
      <c r="CB50" s="1259"/>
      <c r="CC50" s="1259"/>
      <c r="CD50" s="1259"/>
      <c r="CE50" s="1259"/>
      <c r="CF50" s="1259" t="s">
        <v>525</v>
      </c>
      <c r="CG50" s="1259"/>
      <c r="CH50" s="1259"/>
      <c r="CI50" s="1259"/>
      <c r="CJ50" s="1259"/>
      <c r="CK50" s="1259"/>
      <c r="CL50" s="1259"/>
      <c r="CM50" s="1259"/>
      <c r="CN50" s="1259" t="s">
        <v>526</v>
      </c>
      <c r="CO50" s="1259"/>
      <c r="CP50" s="1259"/>
      <c r="CQ50" s="1259"/>
      <c r="CR50" s="1259"/>
      <c r="CS50" s="1259"/>
      <c r="CT50" s="1259"/>
      <c r="CU50" s="1259"/>
      <c r="CV50" s="1259" t="s">
        <v>527</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563</v>
      </c>
      <c r="AO51" s="1258"/>
      <c r="AP51" s="1258"/>
      <c r="AQ51" s="1258"/>
      <c r="AR51" s="1258"/>
      <c r="AS51" s="1258"/>
      <c r="AT51" s="1258"/>
      <c r="AU51" s="1258"/>
      <c r="AV51" s="1258"/>
      <c r="AW51" s="1258"/>
      <c r="AX51" s="1258"/>
      <c r="AY51" s="1258"/>
      <c r="AZ51" s="1258"/>
      <c r="BA51" s="1258"/>
      <c r="BB51" s="1258" t="s">
        <v>564</v>
      </c>
      <c r="BC51" s="1258"/>
      <c r="BD51" s="1258"/>
      <c r="BE51" s="1258"/>
      <c r="BF51" s="1258"/>
      <c r="BG51" s="1258"/>
      <c r="BH51" s="1258"/>
      <c r="BI51" s="1258"/>
      <c r="BJ51" s="1258"/>
      <c r="BK51" s="1258"/>
      <c r="BL51" s="1258"/>
      <c r="BM51" s="1258"/>
      <c r="BN51" s="1258"/>
      <c r="BO51" s="1258"/>
      <c r="BP51" s="1255">
        <v>24.2</v>
      </c>
      <c r="BQ51" s="1255"/>
      <c r="BR51" s="1255"/>
      <c r="BS51" s="1255"/>
      <c r="BT51" s="1255"/>
      <c r="BU51" s="1255"/>
      <c r="BV51" s="1255"/>
      <c r="BW51" s="1255"/>
      <c r="BX51" s="1255">
        <v>21.6</v>
      </c>
      <c r="BY51" s="1255"/>
      <c r="BZ51" s="1255"/>
      <c r="CA51" s="1255"/>
      <c r="CB51" s="1255"/>
      <c r="CC51" s="1255"/>
      <c r="CD51" s="1255"/>
      <c r="CE51" s="1255"/>
      <c r="CF51" s="1255">
        <v>18</v>
      </c>
      <c r="CG51" s="1255"/>
      <c r="CH51" s="1255"/>
      <c r="CI51" s="1255"/>
      <c r="CJ51" s="1255"/>
      <c r="CK51" s="1255"/>
      <c r="CL51" s="1255"/>
      <c r="CM51" s="1255"/>
      <c r="CN51" s="1255">
        <v>12.4</v>
      </c>
      <c r="CO51" s="1255"/>
      <c r="CP51" s="1255"/>
      <c r="CQ51" s="1255"/>
      <c r="CR51" s="1255"/>
      <c r="CS51" s="1255"/>
      <c r="CT51" s="1255"/>
      <c r="CU51" s="1255"/>
      <c r="CV51" s="1255">
        <v>19.3</v>
      </c>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565</v>
      </c>
      <c r="BC53" s="1258"/>
      <c r="BD53" s="1258"/>
      <c r="BE53" s="1258"/>
      <c r="BF53" s="1258"/>
      <c r="BG53" s="1258"/>
      <c r="BH53" s="1258"/>
      <c r="BI53" s="1258"/>
      <c r="BJ53" s="1258"/>
      <c r="BK53" s="1258"/>
      <c r="BL53" s="1258"/>
      <c r="BM53" s="1258"/>
      <c r="BN53" s="1258"/>
      <c r="BO53" s="1258"/>
      <c r="BP53" s="1255">
        <v>63.1</v>
      </c>
      <c r="BQ53" s="1255"/>
      <c r="BR53" s="1255"/>
      <c r="BS53" s="1255"/>
      <c r="BT53" s="1255"/>
      <c r="BU53" s="1255"/>
      <c r="BV53" s="1255"/>
      <c r="BW53" s="1255"/>
      <c r="BX53" s="1255">
        <v>66.8</v>
      </c>
      <c r="BY53" s="1255"/>
      <c r="BZ53" s="1255"/>
      <c r="CA53" s="1255"/>
      <c r="CB53" s="1255"/>
      <c r="CC53" s="1255"/>
      <c r="CD53" s="1255"/>
      <c r="CE53" s="1255"/>
      <c r="CF53" s="1255">
        <v>68.099999999999994</v>
      </c>
      <c r="CG53" s="1255"/>
      <c r="CH53" s="1255"/>
      <c r="CI53" s="1255"/>
      <c r="CJ53" s="1255"/>
      <c r="CK53" s="1255"/>
      <c r="CL53" s="1255"/>
      <c r="CM53" s="1255"/>
      <c r="CN53" s="1255">
        <v>69.3</v>
      </c>
      <c r="CO53" s="1255"/>
      <c r="CP53" s="1255"/>
      <c r="CQ53" s="1255"/>
      <c r="CR53" s="1255"/>
      <c r="CS53" s="1255"/>
      <c r="CT53" s="1255"/>
      <c r="CU53" s="1255"/>
      <c r="CV53" s="1255">
        <v>70.5</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566</v>
      </c>
      <c r="AO55" s="1259"/>
      <c r="AP55" s="1259"/>
      <c r="AQ55" s="1259"/>
      <c r="AR55" s="1259"/>
      <c r="AS55" s="1259"/>
      <c r="AT55" s="1259"/>
      <c r="AU55" s="1259"/>
      <c r="AV55" s="1259"/>
      <c r="AW55" s="1259"/>
      <c r="AX55" s="1259"/>
      <c r="AY55" s="1259"/>
      <c r="AZ55" s="1259"/>
      <c r="BA55" s="1259"/>
      <c r="BB55" s="1258" t="s">
        <v>564</v>
      </c>
      <c r="BC55" s="1258"/>
      <c r="BD55" s="1258"/>
      <c r="BE55" s="1258"/>
      <c r="BF55" s="1258"/>
      <c r="BG55" s="1258"/>
      <c r="BH55" s="1258"/>
      <c r="BI55" s="1258"/>
      <c r="BJ55" s="1258"/>
      <c r="BK55" s="1258"/>
      <c r="BL55" s="1258"/>
      <c r="BM55" s="1258"/>
      <c r="BN55" s="1258"/>
      <c r="BO55" s="1258"/>
      <c r="BP55" s="1255">
        <v>25.5</v>
      </c>
      <c r="BQ55" s="1255"/>
      <c r="BR55" s="1255"/>
      <c r="BS55" s="1255"/>
      <c r="BT55" s="1255"/>
      <c r="BU55" s="1255"/>
      <c r="BV55" s="1255"/>
      <c r="BW55" s="1255"/>
      <c r="BX55" s="1255">
        <v>25.1</v>
      </c>
      <c r="BY55" s="1255"/>
      <c r="BZ55" s="1255"/>
      <c r="CA55" s="1255"/>
      <c r="CB55" s="1255"/>
      <c r="CC55" s="1255"/>
      <c r="CD55" s="1255"/>
      <c r="CE55" s="1255"/>
      <c r="CF55" s="1255">
        <v>18</v>
      </c>
      <c r="CG55" s="1255"/>
      <c r="CH55" s="1255"/>
      <c r="CI55" s="1255"/>
      <c r="CJ55" s="1255"/>
      <c r="CK55" s="1255"/>
      <c r="CL55" s="1255"/>
      <c r="CM55" s="1255"/>
      <c r="CN55" s="1255">
        <v>12.7</v>
      </c>
      <c r="CO55" s="1255"/>
      <c r="CP55" s="1255"/>
      <c r="CQ55" s="1255"/>
      <c r="CR55" s="1255"/>
      <c r="CS55" s="1255"/>
      <c r="CT55" s="1255"/>
      <c r="CU55" s="1255"/>
      <c r="CV55" s="1255">
        <v>10</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565</v>
      </c>
      <c r="BC57" s="1258"/>
      <c r="BD57" s="1258"/>
      <c r="BE57" s="1258"/>
      <c r="BF57" s="1258"/>
      <c r="BG57" s="1258"/>
      <c r="BH57" s="1258"/>
      <c r="BI57" s="1258"/>
      <c r="BJ57" s="1258"/>
      <c r="BK57" s="1258"/>
      <c r="BL57" s="1258"/>
      <c r="BM57" s="1258"/>
      <c r="BN57" s="1258"/>
      <c r="BO57" s="1258"/>
      <c r="BP57" s="1255">
        <v>60.9</v>
      </c>
      <c r="BQ57" s="1255"/>
      <c r="BR57" s="1255"/>
      <c r="BS57" s="1255"/>
      <c r="BT57" s="1255"/>
      <c r="BU57" s="1255"/>
      <c r="BV57" s="1255"/>
      <c r="BW57" s="1255"/>
      <c r="BX57" s="1255">
        <v>61</v>
      </c>
      <c r="BY57" s="1255"/>
      <c r="BZ57" s="1255"/>
      <c r="CA57" s="1255"/>
      <c r="CB57" s="1255"/>
      <c r="CC57" s="1255"/>
      <c r="CD57" s="1255"/>
      <c r="CE57" s="1255"/>
      <c r="CF57" s="1255">
        <v>62.2</v>
      </c>
      <c r="CG57" s="1255"/>
      <c r="CH57" s="1255"/>
      <c r="CI57" s="1255"/>
      <c r="CJ57" s="1255"/>
      <c r="CK57" s="1255"/>
      <c r="CL57" s="1255"/>
      <c r="CM57" s="1255"/>
      <c r="CN57" s="1255">
        <v>63.2</v>
      </c>
      <c r="CO57" s="1255"/>
      <c r="CP57" s="1255"/>
      <c r="CQ57" s="1255"/>
      <c r="CR57" s="1255"/>
      <c r="CS57" s="1255"/>
      <c r="CT57" s="1255"/>
      <c r="CU57" s="1255"/>
      <c r="CV57" s="1255">
        <v>64.599999999999994</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567</v>
      </c>
    </row>
    <row r="64" spans="1:109" ht="13" x14ac:dyDescent="0.2">
      <c r="B64" s="372"/>
      <c r="G64" s="379"/>
      <c r="I64" s="392"/>
      <c r="J64" s="392"/>
      <c r="K64" s="392"/>
      <c r="L64" s="392"/>
      <c r="M64" s="392"/>
      <c r="N64" s="393"/>
      <c r="AM64" s="379"/>
      <c r="AN64" s="379" t="s">
        <v>561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568</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562</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523</v>
      </c>
      <c r="BQ72" s="1259"/>
      <c r="BR72" s="1259"/>
      <c r="BS72" s="1259"/>
      <c r="BT72" s="1259"/>
      <c r="BU72" s="1259"/>
      <c r="BV72" s="1259"/>
      <c r="BW72" s="1259"/>
      <c r="BX72" s="1259" t="s">
        <v>524</v>
      </c>
      <c r="BY72" s="1259"/>
      <c r="BZ72" s="1259"/>
      <c r="CA72" s="1259"/>
      <c r="CB72" s="1259"/>
      <c r="CC72" s="1259"/>
      <c r="CD72" s="1259"/>
      <c r="CE72" s="1259"/>
      <c r="CF72" s="1259" t="s">
        <v>525</v>
      </c>
      <c r="CG72" s="1259"/>
      <c r="CH72" s="1259"/>
      <c r="CI72" s="1259"/>
      <c r="CJ72" s="1259"/>
      <c r="CK72" s="1259"/>
      <c r="CL72" s="1259"/>
      <c r="CM72" s="1259"/>
      <c r="CN72" s="1259" t="s">
        <v>526</v>
      </c>
      <c r="CO72" s="1259"/>
      <c r="CP72" s="1259"/>
      <c r="CQ72" s="1259"/>
      <c r="CR72" s="1259"/>
      <c r="CS72" s="1259"/>
      <c r="CT72" s="1259"/>
      <c r="CU72" s="1259"/>
      <c r="CV72" s="1259" t="s">
        <v>527</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563</v>
      </c>
      <c r="AO73" s="1258"/>
      <c r="AP73" s="1258"/>
      <c r="AQ73" s="1258"/>
      <c r="AR73" s="1258"/>
      <c r="AS73" s="1258"/>
      <c r="AT73" s="1258"/>
      <c r="AU73" s="1258"/>
      <c r="AV73" s="1258"/>
      <c r="AW73" s="1258"/>
      <c r="AX73" s="1258"/>
      <c r="AY73" s="1258"/>
      <c r="AZ73" s="1258"/>
      <c r="BA73" s="1258"/>
      <c r="BB73" s="1258" t="s">
        <v>564</v>
      </c>
      <c r="BC73" s="1258"/>
      <c r="BD73" s="1258"/>
      <c r="BE73" s="1258"/>
      <c r="BF73" s="1258"/>
      <c r="BG73" s="1258"/>
      <c r="BH73" s="1258"/>
      <c r="BI73" s="1258"/>
      <c r="BJ73" s="1258"/>
      <c r="BK73" s="1258"/>
      <c r="BL73" s="1258"/>
      <c r="BM73" s="1258"/>
      <c r="BN73" s="1258"/>
      <c r="BO73" s="1258"/>
      <c r="BP73" s="1255">
        <v>24.2</v>
      </c>
      <c r="BQ73" s="1255"/>
      <c r="BR73" s="1255"/>
      <c r="BS73" s="1255"/>
      <c r="BT73" s="1255"/>
      <c r="BU73" s="1255"/>
      <c r="BV73" s="1255"/>
      <c r="BW73" s="1255"/>
      <c r="BX73" s="1255">
        <v>21.6</v>
      </c>
      <c r="BY73" s="1255"/>
      <c r="BZ73" s="1255"/>
      <c r="CA73" s="1255"/>
      <c r="CB73" s="1255"/>
      <c r="CC73" s="1255"/>
      <c r="CD73" s="1255"/>
      <c r="CE73" s="1255"/>
      <c r="CF73" s="1255">
        <v>18</v>
      </c>
      <c r="CG73" s="1255"/>
      <c r="CH73" s="1255"/>
      <c r="CI73" s="1255"/>
      <c r="CJ73" s="1255"/>
      <c r="CK73" s="1255"/>
      <c r="CL73" s="1255"/>
      <c r="CM73" s="1255"/>
      <c r="CN73" s="1255">
        <v>12.4</v>
      </c>
      <c r="CO73" s="1255"/>
      <c r="CP73" s="1255"/>
      <c r="CQ73" s="1255"/>
      <c r="CR73" s="1255"/>
      <c r="CS73" s="1255"/>
      <c r="CT73" s="1255"/>
      <c r="CU73" s="1255"/>
      <c r="CV73" s="1255">
        <v>19.3</v>
      </c>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569</v>
      </c>
      <c r="BC75" s="1258"/>
      <c r="BD75" s="1258"/>
      <c r="BE75" s="1258"/>
      <c r="BF75" s="1258"/>
      <c r="BG75" s="1258"/>
      <c r="BH75" s="1258"/>
      <c r="BI75" s="1258"/>
      <c r="BJ75" s="1258"/>
      <c r="BK75" s="1258"/>
      <c r="BL75" s="1258"/>
      <c r="BM75" s="1258"/>
      <c r="BN75" s="1258"/>
      <c r="BO75" s="1258"/>
      <c r="BP75" s="1255">
        <v>0</v>
      </c>
      <c r="BQ75" s="1255"/>
      <c r="BR75" s="1255"/>
      <c r="BS75" s="1255"/>
      <c r="BT75" s="1255"/>
      <c r="BU75" s="1255"/>
      <c r="BV75" s="1255"/>
      <c r="BW75" s="1255"/>
      <c r="BX75" s="1255">
        <v>0.6</v>
      </c>
      <c r="BY75" s="1255"/>
      <c r="BZ75" s="1255"/>
      <c r="CA75" s="1255"/>
      <c r="CB75" s="1255"/>
      <c r="CC75" s="1255"/>
      <c r="CD75" s="1255"/>
      <c r="CE75" s="1255"/>
      <c r="CF75" s="1255">
        <v>1.4</v>
      </c>
      <c r="CG75" s="1255"/>
      <c r="CH75" s="1255"/>
      <c r="CI75" s="1255"/>
      <c r="CJ75" s="1255"/>
      <c r="CK75" s="1255"/>
      <c r="CL75" s="1255"/>
      <c r="CM75" s="1255"/>
      <c r="CN75" s="1255">
        <v>2.1</v>
      </c>
      <c r="CO75" s="1255"/>
      <c r="CP75" s="1255"/>
      <c r="CQ75" s="1255"/>
      <c r="CR75" s="1255"/>
      <c r="CS75" s="1255"/>
      <c r="CT75" s="1255"/>
      <c r="CU75" s="1255"/>
      <c r="CV75" s="1255">
        <v>2.9</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566</v>
      </c>
      <c r="AO77" s="1259"/>
      <c r="AP77" s="1259"/>
      <c r="AQ77" s="1259"/>
      <c r="AR77" s="1259"/>
      <c r="AS77" s="1259"/>
      <c r="AT77" s="1259"/>
      <c r="AU77" s="1259"/>
      <c r="AV77" s="1259"/>
      <c r="AW77" s="1259"/>
      <c r="AX77" s="1259"/>
      <c r="AY77" s="1259"/>
      <c r="AZ77" s="1259"/>
      <c r="BA77" s="1259"/>
      <c r="BB77" s="1258" t="s">
        <v>564</v>
      </c>
      <c r="BC77" s="1258"/>
      <c r="BD77" s="1258"/>
      <c r="BE77" s="1258"/>
      <c r="BF77" s="1258"/>
      <c r="BG77" s="1258"/>
      <c r="BH77" s="1258"/>
      <c r="BI77" s="1258"/>
      <c r="BJ77" s="1258"/>
      <c r="BK77" s="1258"/>
      <c r="BL77" s="1258"/>
      <c r="BM77" s="1258"/>
      <c r="BN77" s="1258"/>
      <c r="BO77" s="1258"/>
      <c r="BP77" s="1255">
        <v>25.5</v>
      </c>
      <c r="BQ77" s="1255"/>
      <c r="BR77" s="1255"/>
      <c r="BS77" s="1255"/>
      <c r="BT77" s="1255"/>
      <c r="BU77" s="1255"/>
      <c r="BV77" s="1255"/>
      <c r="BW77" s="1255"/>
      <c r="BX77" s="1255">
        <v>25.1</v>
      </c>
      <c r="BY77" s="1255"/>
      <c r="BZ77" s="1255"/>
      <c r="CA77" s="1255"/>
      <c r="CB77" s="1255"/>
      <c r="CC77" s="1255"/>
      <c r="CD77" s="1255"/>
      <c r="CE77" s="1255"/>
      <c r="CF77" s="1255">
        <v>18</v>
      </c>
      <c r="CG77" s="1255"/>
      <c r="CH77" s="1255"/>
      <c r="CI77" s="1255"/>
      <c r="CJ77" s="1255"/>
      <c r="CK77" s="1255"/>
      <c r="CL77" s="1255"/>
      <c r="CM77" s="1255"/>
      <c r="CN77" s="1255">
        <v>12.7</v>
      </c>
      <c r="CO77" s="1255"/>
      <c r="CP77" s="1255"/>
      <c r="CQ77" s="1255"/>
      <c r="CR77" s="1255"/>
      <c r="CS77" s="1255"/>
      <c r="CT77" s="1255"/>
      <c r="CU77" s="1255"/>
      <c r="CV77" s="1255">
        <v>10</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569</v>
      </c>
      <c r="BC79" s="1258"/>
      <c r="BD79" s="1258"/>
      <c r="BE79" s="1258"/>
      <c r="BF79" s="1258"/>
      <c r="BG79" s="1258"/>
      <c r="BH79" s="1258"/>
      <c r="BI79" s="1258"/>
      <c r="BJ79" s="1258"/>
      <c r="BK79" s="1258"/>
      <c r="BL79" s="1258"/>
      <c r="BM79" s="1258"/>
      <c r="BN79" s="1258"/>
      <c r="BO79" s="1258"/>
      <c r="BP79" s="1255">
        <v>6.6</v>
      </c>
      <c r="BQ79" s="1255"/>
      <c r="BR79" s="1255"/>
      <c r="BS79" s="1255"/>
      <c r="BT79" s="1255"/>
      <c r="BU79" s="1255"/>
      <c r="BV79" s="1255"/>
      <c r="BW79" s="1255"/>
      <c r="BX79" s="1255">
        <v>6.4</v>
      </c>
      <c r="BY79" s="1255"/>
      <c r="BZ79" s="1255"/>
      <c r="CA79" s="1255"/>
      <c r="CB79" s="1255"/>
      <c r="CC79" s="1255"/>
      <c r="CD79" s="1255"/>
      <c r="CE79" s="1255"/>
      <c r="CF79" s="1255">
        <v>6.6</v>
      </c>
      <c r="CG79" s="1255"/>
      <c r="CH79" s="1255"/>
      <c r="CI79" s="1255"/>
      <c r="CJ79" s="1255"/>
      <c r="CK79" s="1255"/>
      <c r="CL79" s="1255"/>
      <c r="CM79" s="1255"/>
      <c r="CN79" s="1255">
        <v>6.6</v>
      </c>
      <c r="CO79" s="1255"/>
      <c r="CP79" s="1255"/>
      <c r="CQ79" s="1255"/>
      <c r="CR79" s="1255"/>
      <c r="CS79" s="1255"/>
      <c r="CT79" s="1255"/>
      <c r="CU79" s="1255"/>
      <c r="CV79" s="1255">
        <v>6.7</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4+52xN7TflcYg/z24R01eJ0DCfdcQ6CKIz9Bc+Cl0Ack2im1+PHY+F1sfYHUF3rh+OPfGjY2EPkF9VdRSghPdw==" saltValue="RHRobmlVO+xmcMmrexfZr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473</v>
      </c>
    </row>
  </sheetData>
  <sheetProtection algorithmName="SHA-512" hashValue="3Pq7E+Jkd/hyzGiuHKVao6YNzo7PNpTYYS7BLlZ0GWAM4n5wS+wVWryY3+p/itBCXKQbHAfV0BdaHUTwPr/wvQ==" saltValue="eZQByYURz69efKZ8ye3SL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473</v>
      </c>
    </row>
  </sheetData>
  <sheetProtection algorithmName="SHA-512" hashValue="CTjyCigvxKw7rL7P57p8MePR3TxZ53hB8UxDqRepwGwLVP3mtmrBsr0HIx7OsMljkqCGZtpIpWbPgqcphRGHCA==" saltValue="yUOVHnoQP50+5NGOvbb+A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522</v>
      </c>
      <c r="G2" s="151"/>
      <c r="H2" s="152"/>
    </row>
    <row r="3" spans="1:8" x14ac:dyDescent="0.2">
      <c r="A3" s="148" t="s">
        <v>515</v>
      </c>
      <c r="B3" s="153"/>
      <c r="C3" s="154"/>
      <c r="D3" s="155">
        <v>31780</v>
      </c>
      <c r="E3" s="156"/>
      <c r="F3" s="157">
        <v>62383</v>
      </c>
      <c r="G3" s="158"/>
      <c r="H3" s="159"/>
    </row>
    <row r="4" spans="1:8" x14ac:dyDescent="0.2">
      <c r="A4" s="160"/>
      <c r="B4" s="161"/>
      <c r="C4" s="162"/>
      <c r="D4" s="163">
        <v>22252</v>
      </c>
      <c r="E4" s="164"/>
      <c r="F4" s="165">
        <v>35325</v>
      </c>
      <c r="G4" s="166"/>
      <c r="H4" s="167"/>
    </row>
    <row r="5" spans="1:8" x14ac:dyDescent="0.2">
      <c r="A5" s="148" t="s">
        <v>517</v>
      </c>
      <c r="B5" s="153"/>
      <c r="C5" s="154"/>
      <c r="D5" s="155">
        <v>28586</v>
      </c>
      <c r="E5" s="156"/>
      <c r="F5" s="157">
        <v>63812</v>
      </c>
      <c r="G5" s="158"/>
      <c r="H5" s="159"/>
    </row>
    <row r="6" spans="1:8" x14ac:dyDescent="0.2">
      <c r="A6" s="160"/>
      <c r="B6" s="161"/>
      <c r="C6" s="162"/>
      <c r="D6" s="163">
        <v>20891</v>
      </c>
      <c r="E6" s="164"/>
      <c r="F6" s="165">
        <v>33848</v>
      </c>
      <c r="G6" s="166"/>
      <c r="H6" s="167"/>
    </row>
    <row r="7" spans="1:8" x14ac:dyDescent="0.2">
      <c r="A7" s="148" t="s">
        <v>518</v>
      </c>
      <c r="B7" s="153"/>
      <c r="C7" s="154"/>
      <c r="D7" s="155">
        <v>26579</v>
      </c>
      <c r="E7" s="156"/>
      <c r="F7" s="157">
        <v>54225</v>
      </c>
      <c r="G7" s="158"/>
      <c r="H7" s="159"/>
    </row>
    <row r="8" spans="1:8" x14ac:dyDescent="0.2">
      <c r="A8" s="160"/>
      <c r="B8" s="161"/>
      <c r="C8" s="162"/>
      <c r="D8" s="163">
        <v>17739</v>
      </c>
      <c r="E8" s="164"/>
      <c r="F8" s="165">
        <v>27337</v>
      </c>
      <c r="G8" s="166"/>
      <c r="H8" s="167"/>
    </row>
    <row r="9" spans="1:8" x14ac:dyDescent="0.2">
      <c r="A9" s="148" t="s">
        <v>519</v>
      </c>
      <c r="B9" s="153"/>
      <c r="C9" s="154"/>
      <c r="D9" s="155">
        <v>22817</v>
      </c>
      <c r="E9" s="156"/>
      <c r="F9" s="157">
        <v>54016</v>
      </c>
      <c r="G9" s="158"/>
      <c r="H9" s="159"/>
    </row>
    <row r="10" spans="1:8" x14ac:dyDescent="0.2">
      <c r="A10" s="160"/>
      <c r="B10" s="161"/>
      <c r="C10" s="162"/>
      <c r="D10" s="163">
        <v>15612</v>
      </c>
      <c r="E10" s="164"/>
      <c r="F10" s="165">
        <v>28078</v>
      </c>
      <c r="G10" s="166"/>
      <c r="H10" s="167"/>
    </row>
    <row r="11" spans="1:8" x14ac:dyDescent="0.2">
      <c r="A11" s="148" t="s">
        <v>520</v>
      </c>
      <c r="B11" s="153"/>
      <c r="C11" s="154"/>
      <c r="D11" s="155">
        <v>23452</v>
      </c>
      <c r="E11" s="156"/>
      <c r="F11" s="157">
        <v>52786</v>
      </c>
      <c r="G11" s="158"/>
      <c r="H11" s="159"/>
    </row>
    <row r="12" spans="1:8" x14ac:dyDescent="0.2">
      <c r="A12" s="160"/>
      <c r="B12" s="161"/>
      <c r="C12" s="168"/>
      <c r="D12" s="163">
        <v>21170</v>
      </c>
      <c r="E12" s="164"/>
      <c r="F12" s="165">
        <v>28742</v>
      </c>
      <c r="G12" s="166"/>
      <c r="H12" s="167"/>
    </row>
    <row r="13" spans="1:8" x14ac:dyDescent="0.2">
      <c r="A13" s="148"/>
      <c r="B13" s="153"/>
      <c r="C13" s="169"/>
      <c r="D13" s="170">
        <v>26643</v>
      </c>
      <c r="E13" s="171"/>
      <c r="F13" s="172">
        <v>57444</v>
      </c>
      <c r="G13" s="173"/>
      <c r="H13" s="159"/>
    </row>
    <row r="14" spans="1:8" x14ac:dyDescent="0.2">
      <c r="A14" s="160"/>
      <c r="B14" s="161"/>
      <c r="C14" s="162"/>
      <c r="D14" s="163">
        <v>19533</v>
      </c>
      <c r="E14" s="164"/>
      <c r="F14" s="165">
        <v>30666</v>
      </c>
      <c r="G14" s="166"/>
      <c r="H14" s="167"/>
    </row>
    <row r="17" spans="1:11" x14ac:dyDescent="0.2">
      <c r="A17" s="144" t="s">
        <v>51</v>
      </c>
    </row>
    <row r="18" spans="1:11" x14ac:dyDescent="0.2">
      <c r="A18" s="174"/>
      <c r="B18" s="174" t="e">
        <f>#REF!</f>
        <v>#REF!</v>
      </c>
      <c r="C18" s="174" t="e">
        <f>#REF!</f>
        <v>#REF!</v>
      </c>
      <c r="D18" s="174" t="e">
        <f>#REF!</f>
        <v>#REF!</v>
      </c>
      <c r="E18" s="174" t="e">
        <f>#REF!</f>
        <v>#REF!</v>
      </c>
      <c r="F18" s="174" t="e">
        <f>#REF!</f>
        <v>#REF!</v>
      </c>
    </row>
    <row r="19" spans="1:11" x14ac:dyDescent="0.2">
      <c r="A19" s="174" t="s">
        <v>52</v>
      </c>
      <c r="B19" s="174" t="e">
        <f>ROUND(VALUE(SUBSTITUTE(#REF!,"▲","-")),2)</f>
        <v>#REF!</v>
      </c>
      <c r="C19" s="174" t="e">
        <f>ROUND(VALUE(SUBSTITUTE(#REF!,"▲","-")),2)</f>
        <v>#REF!</v>
      </c>
      <c r="D19" s="174" t="e">
        <f>ROUND(VALUE(SUBSTITUTE(#REF!,"▲","-")),2)</f>
        <v>#REF!</v>
      </c>
      <c r="E19" s="174" t="e">
        <f>ROUND(VALUE(SUBSTITUTE(#REF!,"▲","-")),2)</f>
        <v>#REF!</v>
      </c>
      <c r="F19" s="174" t="e">
        <f>ROUND(VALUE(SUBSTITUTE(#REF!,"▲","-")),2)</f>
        <v>#REF!</v>
      </c>
    </row>
    <row r="20" spans="1:11" x14ac:dyDescent="0.2">
      <c r="A20" s="174" t="s">
        <v>53</v>
      </c>
      <c r="B20" s="174" t="e">
        <f>ROUND(VALUE(SUBSTITUTE(#REF!,"▲","-")),2)</f>
        <v>#REF!</v>
      </c>
      <c r="C20" s="174" t="e">
        <f>ROUND(VALUE(SUBSTITUTE(#REF!,"▲","-")),2)</f>
        <v>#REF!</v>
      </c>
      <c r="D20" s="174" t="e">
        <f>ROUND(VALUE(SUBSTITUTE(#REF!,"▲","-")),2)</f>
        <v>#REF!</v>
      </c>
      <c r="E20" s="174" t="e">
        <f>ROUND(VALUE(SUBSTITUTE(#REF!,"▲","-")),2)</f>
        <v>#REF!</v>
      </c>
      <c r="F20" s="174" t="e">
        <f>ROUND(VALUE(SUBSTITUTE(#REF!,"▲","-")),2)</f>
        <v>#REF!</v>
      </c>
    </row>
    <row r="21" spans="1:11" x14ac:dyDescent="0.2">
      <c r="A21" s="174" t="s">
        <v>54</v>
      </c>
      <c r="B21" s="174" t="e">
        <f>IF(ISNUMBER(VALUE(SUBSTITUTE(#REF!,"▲","-"))),ROUND(VALUE(SUBSTITUTE(#REF!,"▲","-")),2),NA())</f>
        <v>#N/A</v>
      </c>
      <c r="C21" s="174" t="e">
        <f>IF(ISNUMBER(VALUE(SUBSTITUTE(#REF!,"▲","-"))),ROUND(VALUE(SUBSTITUTE(#REF!,"▲","-")),2),NA())</f>
        <v>#N/A</v>
      </c>
      <c r="D21" s="174" t="e">
        <f>IF(ISNUMBER(VALUE(SUBSTITUTE(#REF!,"▲","-"))),ROUND(VALUE(SUBSTITUTE(#REF!,"▲","-")),2),NA())</f>
        <v>#N/A</v>
      </c>
      <c r="E21" s="174" t="e">
        <f>IF(ISNUMBER(VALUE(SUBSTITUTE(#REF!,"▲","-"))),ROUND(VALUE(SUBSTITUTE(#REF!,"▲","-")),2),NA())</f>
        <v>#N/A</v>
      </c>
      <c r="F21" s="174" t="e">
        <f>IF(ISNUMBER(VALUE(SUBSTITUTE(#REF!,"▲","-"))),ROUND(VALUE(SUBSTITUTE(#REF!,"▲","-")),2),NA())</f>
        <v>#N/A</v>
      </c>
    </row>
    <row r="24" spans="1:11" x14ac:dyDescent="0.2">
      <c r="A24" s="144" t="s">
        <v>55</v>
      </c>
    </row>
    <row r="25" spans="1:11" x14ac:dyDescent="0.2">
      <c r="A25" s="175"/>
      <c r="B25" s="175" t="e">
        <f>#REF!</f>
        <v>#REF!</v>
      </c>
      <c r="C25" s="175"/>
      <c r="D25" s="175" t="e">
        <f>#REF!</f>
        <v>#REF!</v>
      </c>
      <c r="E25" s="175"/>
      <c r="F25" s="175" t="e">
        <f>#REF!</f>
        <v>#REF!</v>
      </c>
      <c r="G25" s="175"/>
      <c r="H25" s="175" t="e">
        <f>#REF!</f>
        <v>#REF!</v>
      </c>
      <c r="I25" s="175"/>
      <c r="J25" s="175" t="e">
        <f>#REF!</f>
        <v>#REF!</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e">
        <f>IF(#REF!="",NA(),#REF!)</f>
        <v>#REF!</v>
      </c>
      <c r="B27" s="175" t="e">
        <f>IF(ROUND(VALUE(SUBSTITUTE(#REF!,"▲", "-")), 2) &lt; 0, ABS(ROUND(VALUE(SUBSTITUTE(#REF!,"▲", "-")), 2)), NA())</f>
        <v>#REF!</v>
      </c>
      <c r="C27" s="175" t="e">
        <f>IF(ROUND(VALUE(SUBSTITUTE(#REF!,"▲", "-")), 2) &gt;= 0, ABS(ROUND(VALUE(SUBSTITUTE(#REF!,"▲", "-")), 2)), NA())</f>
        <v>#REF!</v>
      </c>
      <c r="D27" s="175" t="e">
        <f>IF(ROUND(VALUE(SUBSTITUTE(#REF!,"▲", "-")), 2) &lt; 0, ABS(ROUND(VALUE(SUBSTITUTE(#REF!,"▲", "-")), 2)), NA())</f>
        <v>#REF!</v>
      </c>
      <c r="E27" s="175" t="e">
        <f>IF(ROUND(VALUE(SUBSTITUTE(#REF!,"▲", "-")), 2) &gt;= 0, ABS(ROUND(VALUE(SUBSTITUTE(#REF!,"▲", "-")), 2)), NA())</f>
        <v>#REF!</v>
      </c>
      <c r="F27" s="175" t="e">
        <f>IF(ROUND(VALUE(SUBSTITUTE(#REF!,"▲", "-")), 2) &lt; 0, ABS(ROUND(VALUE(SUBSTITUTE(#REF!,"▲", "-")), 2)), NA())</f>
        <v>#REF!</v>
      </c>
      <c r="G27" s="175" t="e">
        <f>IF(ROUND(VALUE(SUBSTITUTE(#REF!,"▲", "-")), 2) &gt;= 0, ABS(ROUND(VALUE(SUBSTITUTE(#REF!,"▲", "-")), 2)), NA())</f>
        <v>#REF!</v>
      </c>
      <c r="H27" s="175" t="e">
        <f>IF(ROUND(VALUE(SUBSTITUTE(#REF!,"▲", "-")), 2) &lt; 0, ABS(ROUND(VALUE(SUBSTITUTE(#REF!,"▲", "-")), 2)), NA())</f>
        <v>#REF!</v>
      </c>
      <c r="I27" s="175" t="e">
        <f>IF(ROUND(VALUE(SUBSTITUTE(#REF!,"▲", "-")), 2) &gt;= 0, ABS(ROUND(VALUE(SUBSTITUTE(#REF!,"▲", "-")), 2)), NA())</f>
        <v>#REF!</v>
      </c>
      <c r="J27" s="175" t="e">
        <f>IF(ROUND(VALUE(SUBSTITUTE(#REF!,"▲", "-")), 2) &lt; 0, ABS(ROUND(VALUE(SUBSTITUTE(#REF!,"▲", "-")), 2)), NA())</f>
        <v>#REF!</v>
      </c>
      <c r="K27" s="175" t="e">
        <f>IF(ROUND(VALUE(SUBSTITUTE(#REF!,"▲", "-")), 2) &gt;= 0, ABS(ROUND(VALUE(SUBSTITUTE(#REF!,"▲", "-")), 2)), NA())</f>
        <v>#REF!</v>
      </c>
    </row>
    <row r="28" spans="1:11" x14ac:dyDescent="0.2">
      <c r="A28" s="175" t="e">
        <f>IF(#REF!="",NA(),#REF!)</f>
        <v>#REF!</v>
      </c>
      <c r="B28" s="175" t="e">
        <f>IF(ROUND(VALUE(SUBSTITUTE(#REF!,"▲", "-")), 2) &lt; 0, ABS(ROUND(VALUE(SUBSTITUTE(#REF!,"▲", "-")), 2)), NA())</f>
        <v>#REF!</v>
      </c>
      <c r="C28" s="175" t="e">
        <f>IF(ROUND(VALUE(SUBSTITUTE(#REF!,"▲", "-")), 2) &gt;= 0, ABS(ROUND(VALUE(SUBSTITUTE(#REF!,"▲", "-")), 2)), NA())</f>
        <v>#REF!</v>
      </c>
      <c r="D28" s="175" t="e">
        <f>IF(ROUND(VALUE(SUBSTITUTE(#REF!,"▲", "-")), 2) &lt; 0, ABS(ROUND(VALUE(SUBSTITUTE(#REF!,"▲", "-")), 2)), NA())</f>
        <v>#REF!</v>
      </c>
      <c r="E28" s="175" t="e">
        <f>IF(ROUND(VALUE(SUBSTITUTE(#REF!,"▲", "-")), 2) &gt;= 0, ABS(ROUND(VALUE(SUBSTITUTE(#REF!,"▲", "-")), 2)), NA())</f>
        <v>#REF!</v>
      </c>
      <c r="F28" s="175" t="e">
        <f>IF(ROUND(VALUE(SUBSTITUTE(#REF!,"▲", "-")), 2) &lt; 0, ABS(ROUND(VALUE(SUBSTITUTE(#REF!,"▲", "-")), 2)), NA())</f>
        <v>#REF!</v>
      </c>
      <c r="G28" s="175" t="e">
        <f>IF(ROUND(VALUE(SUBSTITUTE(#REF!,"▲", "-")), 2) &gt;= 0, ABS(ROUND(VALUE(SUBSTITUTE(#REF!,"▲", "-")), 2)), NA())</f>
        <v>#REF!</v>
      </c>
      <c r="H28" s="175" t="e">
        <f>IF(ROUND(VALUE(SUBSTITUTE(#REF!,"▲", "-")), 2) &lt; 0, ABS(ROUND(VALUE(SUBSTITUTE(#REF!,"▲", "-")), 2)), NA())</f>
        <v>#REF!</v>
      </c>
      <c r="I28" s="175" t="e">
        <f>IF(ROUND(VALUE(SUBSTITUTE(#REF!,"▲", "-")), 2) &gt;= 0, ABS(ROUND(VALUE(SUBSTITUTE(#REF!,"▲", "-")), 2)), NA())</f>
        <v>#REF!</v>
      </c>
      <c r="J28" s="175" t="e">
        <f>IF(ROUND(VALUE(SUBSTITUTE(#REF!,"▲", "-")), 2) &lt; 0, ABS(ROUND(VALUE(SUBSTITUTE(#REF!,"▲", "-")), 2)), NA())</f>
        <v>#REF!</v>
      </c>
      <c r="K28" s="175" t="e">
        <f>IF(ROUND(VALUE(SUBSTITUTE(#REF!,"▲", "-")), 2) &gt;= 0, ABS(ROUND(VALUE(SUBSTITUTE(#REF!,"▲", "-")), 2)), NA())</f>
        <v>#REF!</v>
      </c>
    </row>
    <row r="29" spans="1:11" x14ac:dyDescent="0.2">
      <c r="A29" s="175" t="e">
        <f>IF(#REF!="",NA(),#REF!)</f>
        <v>#REF!</v>
      </c>
      <c r="B29" s="175" t="e">
        <f>IF(ROUND(VALUE(SUBSTITUTE(#REF!,"▲", "-")), 2) &lt; 0, ABS(ROUND(VALUE(SUBSTITUTE(#REF!,"▲", "-")), 2)), NA())</f>
        <v>#REF!</v>
      </c>
      <c r="C29" s="175" t="e">
        <f>IF(ROUND(VALUE(SUBSTITUTE(#REF!,"▲", "-")), 2) &gt;= 0, ABS(ROUND(VALUE(SUBSTITUTE(#REF!,"▲", "-")), 2)), NA())</f>
        <v>#REF!</v>
      </c>
      <c r="D29" s="175" t="e">
        <f>IF(ROUND(VALUE(SUBSTITUTE(#REF!,"▲", "-")), 2) &lt; 0, ABS(ROUND(VALUE(SUBSTITUTE(#REF!,"▲", "-")), 2)), NA())</f>
        <v>#REF!</v>
      </c>
      <c r="E29" s="175" t="e">
        <f>IF(ROUND(VALUE(SUBSTITUTE(#REF!,"▲", "-")), 2) &gt;= 0, ABS(ROUND(VALUE(SUBSTITUTE(#REF!,"▲", "-")), 2)), NA())</f>
        <v>#REF!</v>
      </c>
      <c r="F29" s="175" t="e">
        <f>IF(ROUND(VALUE(SUBSTITUTE(#REF!,"▲", "-")), 2) &lt; 0, ABS(ROUND(VALUE(SUBSTITUTE(#REF!,"▲", "-")), 2)), NA())</f>
        <v>#REF!</v>
      </c>
      <c r="G29" s="175" t="e">
        <f>IF(ROUND(VALUE(SUBSTITUTE(#REF!,"▲", "-")), 2) &gt;= 0, ABS(ROUND(VALUE(SUBSTITUTE(#REF!,"▲", "-")), 2)), NA())</f>
        <v>#REF!</v>
      </c>
      <c r="H29" s="175" t="e">
        <f>IF(ROUND(VALUE(SUBSTITUTE(#REF!,"▲", "-")), 2) &lt; 0, ABS(ROUND(VALUE(SUBSTITUTE(#REF!,"▲", "-")), 2)), NA())</f>
        <v>#REF!</v>
      </c>
      <c r="I29" s="175" t="e">
        <f>IF(ROUND(VALUE(SUBSTITUTE(#REF!,"▲", "-")), 2) &gt;= 0, ABS(ROUND(VALUE(SUBSTITUTE(#REF!,"▲", "-")), 2)), NA())</f>
        <v>#REF!</v>
      </c>
      <c r="J29" s="175" t="e">
        <f>IF(ROUND(VALUE(SUBSTITUTE(#REF!,"▲", "-")), 2) &lt; 0, ABS(ROUND(VALUE(SUBSTITUTE(#REF!,"▲", "-")), 2)), NA())</f>
        <v>#REF!</v>
      </c>
      <c r="K29" s="175" t="e">
        <f>IF(ROUND(VALUE(SUBSTITUTE(#REF!,"▲", "-")), 2) &gt;= 0, ABS(ROUND(VALUE(SUBSTITUTE(#REF!,"▲", "-")), 2)), NA())</f>
        <v>#REF!</v>
      </c>
    </row>
    <row r="30" spans="1:11" x14ac:dyDescent="0.2">
      <c r="A30" s="175" t="e">
        <f>IF(#REF!="",NA(),#REF!)</f>
        <v>#REF!</v>
      </c>
      <c r="B30" s="175" t="e">
        <f>IF(ROUND(VALUE(SUBSTITUTE(#REF!,"▲", "-")), 2) &lt; 0, ABS(ROUND(VALUE(SUBSTITUTE(#REF!,"▲", "-")), 2)), NA())</f>
        <v>#REF!</v>
      </c>
      <c r="C30" s="175" t="e">
        <f>IF(ROUND(VALUE(SUBSTITUTE(#REF!,"▲", "-")), 2) &gt;= 0, ABS(ROUND(VALUE(SUBSTITUTE(#REF!,"▲", "-")), 2)), NA())</f>
        <v>#REF!</v>
      </c>
      <c r="D30" s="175" t="e">
        <f>IF(ROUND(VALUE(SUBSTITUTE(#REF!,"▲", "-")), 2) &lt; 0, ABS(ROUND(VALUE(SUBSTITUTE(#REF!,"▲", "-")), 2)), NA())</f>
        <v>#REF!</v>
      </c>
      <c r="E30" s="175" t="e">
        <f>IF(ROUND(VALUE(SUBSTITUTE(#REF!,"▲", "-")), 2) &gt;= 0, ABS(ROUND(VALUE(SUBSTITUTE(#REF!,"▲", "-")), 2)), NA())</f>
        <v>#REF!</v>
      </c>
      <c r="F30" s="175" t="e">
        <f>IF(ROUND(VALUE(SUBSTITUTE(#REF!,"▲", "-")), 2) &lt; 0, ABS(ROUND(VALUE(SUBSTITUTE(#REF!,"▲", "-")), 2)), NA())</f>
        <v>#REF!</v>
      </c>
      <c r="G30" s="175" t="e">
        <f>IF(ROUND(VALUE(SUBSTITUTE(#REF!,"▲", "-")), 2) &gt;= 0, ABS(ROUND(VALUE(SUBSTITUTE(#REF!,"▲", "-")), 2)), NA())</f>
        <v>#REF!</v>
      </c>
      <c r="H30" s="175" t="e">
        <f>IF(ROUND(VALUE(SUBSTITUTE(#REF!,"▲", "-")), 2) &lt; 0, ABS(ROUND(VALUE(SUBSTITUTE(#REF!,"▲", "-")), 2)), NA())</f>
        <v>#REF!</v>
      </c>
      <c r="I30" s="175" t="e">
        <f>IF(ROUND(VALUE(SUBSTITUTE(#REF!,"▲", "-")), 2) &gt;= 0, ABS(ROUND(VALUE(SUBSTITUTE(#REF!,"▲", "-")), 2)), NA())</f>
        <v>#REF!</v>
      </c>
      <c r="J30" s="175" t="e">
        <f>IF(ROUND(VALUE(SUBSTITUTE(#REF!,"▲", "-")), 2) &lt; 0, ABS(ROUND(VALUE(SUBSTITUTE(#REF!,"▲", "-")), 2)), NA())</f>
        <v>#REF!</v>
      </c>
      <c r="K30" s="175" t="e">
        <f>IF(ROUND(VALUE(SUBSTITUTE(#REF!,"▲", "-")), 2) &gt;= 0, ABS(ROUND(VALUE(SUBSTITUTE(#REF!,"▲", "-")), 2)), NA())</f>
        <v>#REF!</v>
      </c>
    </row>
    <row r="31" spans="1:11" x14ac:dyDescent="0.2">
      <c r="A31" s="175" t="e">
        <f>IF(#REF!="",NA(),#REF!)</f>
        <v>#REF!</v>
      </c>
      <c r="B31" s="175" t="e">
        <f>IF(ROUND(VALUE(SUBSTITUTE(#REF!,"▲", "-")), 2) &lt; 0, ABS(ROUND(VALUE(SUBSTITUTE(#REF!,"▲", "-")), 2)), NA())</f>
        <v>#REF!</v>
      </c>
      <c r="C31" s="175" t="e">
        <f>IF(ROUND(VALUE(SUBSTITUTE(#REF!,"▲", "-")), 2) &gt;= 0, ABS(ROUND(VALUE(SUBSTITUTE(#REF!,"▲", "-")), 2)), NA())</f>
        <v>#REF!</v>
      </c>
      <c r="D31" s="175" t="e">
        <f>IF(ROUND(VALUE(SUBSTITUTE(#REF!,"▲", "-")), 2) &lt; 0, ABS(ROUND(VALUE(SUBSTITUTE(#REF!,"▲", "-")), 2)), NA())</f>
        <v>#REF!</v>
      </c>
      <c r="E31" s="175" t="e">
        <f>IF(ROUND(VALUE(SUBSTITUTE(#REF!,"▲", "-")), 2) &gt;= 0, ABS(ROUND(VALUE(SUBSTITUTE(#REF!,"▲", "-")), 2)), NA())</f>
        <v>#REF!</v>
      </c>
      <c r="F31" s="175" t="e">
        <f>IF(ROUND(VALUE(SUBSTITUTE(#REF!,"▲", "-")), 2) &lt; 0, ABS(ROUND(VALUE(SUBSTITUTE(#REF!,"▲", "-")), 2)), NA())</f>
        <v>#REF!</v>
      </c>
      <c r="G31" s="175" t="e">
        <f>IF(ROUND(VALUE(SUBSTITUTE(#REF!,"▲", "-")), 2) &gt;= 0, ABS(ROUND(VALUE(SUBSTITUTE(#REF!,"▲", "-")), 2)), NA())</f>
        <v>#REF!</v>
      </c>
      <c r="H31" s="175" t="e">
        <f>IF(ROUND(VALUE(SUBSTITUTE(#REF!,"▲", "-")), 2) &lt; 0, ABS(ROUND(VALUE(SUBSTITUTE(#REF!,"▲", "-")), 2)), NA())</f>
        <v>#REF!</v>
      </c>
      <c r="I31" s="175" t="e">
        <f>IF(ROUND(VALUE(SUBSTITUTE(#REF!,"▲", "-")), 2) &gt;= 0, ABS(ROUND(VALUE(SUBSTITUTE(#REF!,"▲", "-")), 2)), NA())</f>
        <v>#REF!</v>
      </c>
      <c r="J31" s="175" t="e">
        <f>IF(ROUND(VALUE(SUBSTITUTE(#REF!,"▲", "-")), 2) &lt; 0, ABS(ROUND(VALUE(SUBSTITUTE(#REF!,"▲", "-")), 2)), NA())</f>
        <v>#REF!</v>
      </c>
      <c r="K31" s="175" t="e">
        <f>IF(ROUND(VALUE(SUBSTITUTE(#REF!,"▲", "-")), 2) &gt;= 0, ABS(ROUND(VALUE(SUBSTITUTE(#REF!,"▲", "-")), 2)), NA())</f>
        <v>#REF!</v>
      </c>
    </row>
    <row r="32" spans="1:11" x14ac:dyDescent="0.2">
      <c r="A32" s="175" t="e">
        <f>IF(#REF!="",NA(),#REF!)</f>
        <v>#REF!</v>
      </c>
      <c r="B32" s="175" t="e">
        <f>IF(ROUND(VALUE(SUBSTITUTE(#REF!,"▲", "-")), 2) &lt; 0, ABS(ROUND(VALUE(SUBSTITUTE(#REF!,"▲", "-")), 2)), NA())</f>
        <v>#REF!</v>
      </c>
      <c r="C32" s="175" t="e">
        <f>IF(ROUND(VALUE(SUBSTITUTE(#REF!,"▲", "-")), 2) &gt;= 0, ABS(ROUND(VALUE(SUBSTITUTE(#REF!,"▲", "-")), 2)), NA())</f>
        <v>#REF!</v>
      </c>
      <c r="D32" s="175" t="e">
        <f>IF(ROUND(VALUE(SUBSTITUTE(#REF!,"▲", "-")), 2) &lt; 0, ABS(ROUND(VALUE(SUBSTITUTE(#REF!,"▲", "-")), 2)), NA())</f>
        <v>#REF!</v>
      </c>
      <c r="E32" s="175" t="e">
        <f>IF(ROUND(VALUE(SUBSTITUTE(#REF!,"▲", "-")), 2) &gt;= 0, ABS(ROUND(VALUE(SUBSTITUTE(#REF!,"▲", "-")), 2)), NA())</f>
        <v>#REF!</v>
      </c>
      <c r="F32" s="175" t="e">
        <f>IF(ROUND(VALUE(SUBSTITUTE(#REF!,"▲", "-")), 2) &lt; 0, ABS(ROUND(VALUE(SUBSTITUTE(#REF!,"▲", "-")), 2)), NA())</f>
        <v>#REF!</v>
      </c>
      <c r="G32" s="175" t="e">
        <f>IF(ROUND(VALUE(SUBSTITUTE(#REF!,"▲", "-")), 2) &gt;= 0, ABS(ROUND(VALUE(SUBSTITUTE(#REF!,"▲", "-")), 2)), NA())</f>
        <v>#REF!</v>
      </c>
      <c r="H32" s="175" t="e">
        <f>IF(ROUND(VALUE(SUBSTITUTE(#REF!,"▲", "-")), 2) &lt; 0, ABS(ROUND(VALUE(SUBSTITUTE(#REF!,"▲", "-")), 2)), NA())</f>
        <v>#REF!</v>
      </c>
      <c r="I32" s="175" t="e">
        <f>IF(ROUND(VALUE(SUBSTITUTE(#REF!,"▲", "-")), 2) &gt;= 0, ABS(ROUND(VALUE(SUBSTITUTE(#REF!,"▲", "-")), 2)), NA())</f>
        <v>#REF!</v>
      </c>
      <c r="J32" s="175" t="e">
        <f>IF(ROUND(VALUE(SUBSTITUTE(#REF!,"▲", "-")), 2) &lt; 0, ABS(ROUND(VALUE(SUBSTITUTE(#REF!,"▲", "-")), 2)), NA())</f>
        <v>#REF!</v>
      </c>
      <c r="K32" s="175" t="e">
        <f>IF(ROUND(VALUE(SUBSTITUTE(#REF!,"▲", "-")), 2) &gt;= 0, ABS(ROUND(VALUE(SUBSTITUTE(#REF!,"▲", "-")), 2)), NA())</f>
        <v>#REF!</v>
      </c>
    </row>
    <row r="33" spans="1:16" x14ac:dyDescent="0.2">
      <c r="A33" s="175" t="e">
        <f>IF(#REF!="",NA(),#REF!)</f>
        <v>#REF!</v>
      </c>
      <c r="B33" s="175" t="e">
        <f>IF(ROUND(VALUE(SUBSTITUTE(#REF!,"▲", "-")), 2) &lt; 0, ABS(ROUND(VALUE(SUBSTITUTE(#REF!,"▲", "-")), 2)), NA())</f>
        <v>#REF!</v>
      </c>
      <c r="C33" s="175" t="e">
        <f>IF(ROUND(VALUE(SUBSTITUTE(#REF!,"▲", "-")), 2) &gt;= 0, ABS(ROUND(VALUE(SUBSTITUTE(#REF!,"▲", "-")), 2)), NA())</f>
        <v>#REF!</v>
      </c>
      <c r="D33" s="175" t="e">
        <f>IF(ROUND(VALUE(SUBSTITUTE(#REF!,"▲", "-")), 2) &lt; 0, ABS(ROUND(VALUE(SUBSTITUTE(#REF!,"▲", "-")), 2)), NA())</f>
        <v>#REF!</v>
      </c>
      <c r="E33" s="175" t="e">
        <f>IF(ROUND(VALUE(SUBSTITUTE(#REF!,"▲", "-")), 2) &gt;= 0, ABS(ROUND(VALUE(SUBSTITUTE(#REF!,"▲", "-")), 2)), NA())</f>
        <v>#REF!</v>
      </c>
      <c r="F33" s="175" t="e">
        <f>IF(ROUND(VALUE(SUBSTITUTE(#REF!,"▲", "-")), 2) &lt; 0, ABS(ROUND(VALUE(SUBSTITUTE(#REF!,"▲", "-")), 2)), NA())</f>
        <v>#REF!</v>
      </c>
      <c r="G33" s="175" t="e">
        <f>IF(ROUND(VALUE(SUBSTITUTE(#REF!,"▲", "-")), 2) &gt;= 0, ABS(ROUND(VALUE(SUBSTITUTE(#REF!,"▲", "-")), 2)), NA())</f>
        <v>#REF!</v>
      </c>
      <c r="H33" s="175" t="e">
        <f>IF(ROUND(VALUE(SUBSTITUTE(#REF!,"▲", "-")), 2) &lt; 0, ABS(ROUND(VALUE(SUBSTITUTE(#REF!,"▲", "-")), 2)), NA())</f>
        <v>#REF!</v>
      </c>
      <c r="I33" s="175" t="e">
        <f>IF(ROUND(VALUE(SUBSTITUTE(#REF!,"▲", "-")), 2) &gt;= 0, ABS(ROUND(VALUE(SUBSTITUTE(#REF!,"▲", "-")), 2)), NA())</f>
        <v>#REF!</v>
      </c>
      <c r="J33" s="175" t="e">
        <f>IF(ROUND(VALUE(SUBSTITUTE(#REF!,"▲", "-")), 2) &lt; 0, ABS(ROUND(VALUE(SUBSTITUTE(#REF!,"▲", "-")), 2)), NA())</f>
        <v>#REF!</v>
      </c>
      <c r="K33" s="175" t="e">
        <f>IF(ROUND(VALUE(SUBSTITUTE(#REF!,"▲", "-")), 2) &gt;= 0, ABS(ROUND(VALUE(SUBSTITUTE(#REF!,"▲", "-")), 2)), NA())</f>
        <v>#REF!</v>
      </c>
    </row>
    <row r="34" spans="1:16" x14ac:dyDescent="0.2">
      <c r="A34" s="175" t="e">
        <f>IF(#REF!="",NA(),#REF!)</f>
        <v>#REF!</v>
      </c>
      <c r="B34" s="175" t="e">
        <f>IF(ROUND(VALUE(SUBSTITUTE(#REF!,"▲", "-")), 2) &lt; 0, ABS(ROUND(VALUE(SUBSTITUTE(#REF!,"▲", "-")), 2)), NA())</f>
        <v>#REF!</v>
      </c>
      <c r="C34" s="175" t="e">
        <f>IF(ROUND(VALUE(SUBSTITUTE(#REF!,"▲", "-")), 2) &gt;= 0, ABS(ROUND(VALUE(SUBSTITUTE(#REF!,"▲", "-")), 2)), NA())</f>
        <v>#REF!</v>
      </c>
      <c r="D34" s="175" t="e">
        <f>IF(ROUND(VALUE(SUBSTITUTE(#REF!,"▲", "-")), 2) &lt; 0, ABS(ROUND(VALUE(SUBSTITUTE(#REF!,"▲", "-")), 2)), NA())</f>
        <v>#REF!</v>
      </c>
      <c r="E34" s="175" t="e">
        <f>IF(ROUND(VALUE(SUBSTITUTE(#REF!,"▲", "-")), 2) &gt;= 0, ABS(ROUND(VALUE(SUBSTITUTE(#REF!,"▲", "-")), 2)), NA())</f>
        <v>#REF!</v>
      </c>
      <c r="F34" s="175" t="e">
        <f>IF(ROUND(VALUE(SUBSTITUTE(#REF!,"▲", "-")), 2) &lt; 0, ABS(ROUND(VALUE(SUBSTITUTE(#REF!,"▲", "-")), 2)), NA())</f>
        <v>#REF!</v>
      </c>
      <c r="G34" s="175" t="e">
        <f>IF(ROUND(VALUE(SUBSTITUTE(#REF!,"▲", "-")), 2) &gt;= 0, ABS(ROUND(VALUE(SUBSTITUTE(#REF!,"▲", "-")), 2)), NA())</f>
        <v>#REF!</v>
      </c>
      <c r="H34" s="175" t="e">
        <f>IF(ROUND(VALUE(SUBSTITUTE(#REF!,"▲", "-")), 2) &lt; 0, ABS(ROUND(VALUE(SUBSTITUTE(#REF!,"▲", "-")), 2)), NA())</f>
        <v>#REF!</v>
      </c>
      <c r="I34" s="175" t="e">
        <f>IF(ROUND(VALUE(SUBSTITUTE(#REF!,"▲", "-")), 2) &gt;= 0, ABS(ROUND(VALUE(SUBSTITUTE(#REF!,"▲", "-")), 2)), NA())</f>
        <v>#REF!</v>
      </c>
      <c r="J34" s="175" t="e">
        <f>IF(ROUND(VALUE(SUBSTITUTE(#REF!,"▲", "-")), 2) &lt; 0, ABS(ROUND(VALUE(SUBSTITUTE(#REF!,"▲", "-")), 2)), NA())</f>
        <v>#REF!</v>
      </c>
      <c r="K34" s="175" t="e">
        <f>IF(ROUND(VALUE(SUBSTITUTE(#REF!,"▲", "-")), 2) &gt;= 0, ABS(ROUND(VALUE(SUBSTITUTE(#REF!,"▲", "-")), 2)), NA())</f>
        <v>#REF!</v>
      </c>
    </row>
    <row r="35" spans="1:16" x14ac:dyDescent="0.2">
      <c r="A35" s="175" t="e">
        <f>IF(#REF!="",NA(),#REF!)</f>
        <v>#REF!</v>
      </c>
      <c r="B35" s="175" t="e">
        <f>IF(ROUND(VALUE(SUBSTITUTE(#REF!,"▲", "-")), 2) &lt; 0, ABS(ROUND(VALUE(SUBSTITUTE(#REF!,"▲", "-")), 2)), NA())</f>
        <v>#REF!</v>
      </c>
      <c r="C35" s="175" t="e">
        <f>IF(ROUND(VALUE(SUBSTITUTE(#REF!,"▲", "-")), 2) &gt;= 0, ABS(ROUND(VALUE(SUBSTITUTE(#REF!,"▲", "-")), 2)), NA())</f>
        <v>#REF!</v>
      </c>
      <c r="D35" s="175" t="e">
        <f>IF(ROUND(VALUE(SUBSTITUTE(#REF!,"▲", "-")), 2) &lt; 0, ABS(ROUND(VALUE(SUBSTITUTE(#REF!,"▲", "-")), 2)), NA())</f>
        <v>#REF!</v>
      </c>
      <c r="E35" s="175" t="e">
        <f>IF(ROUND(VALUE(SUBSTITUTE(#REF!,"▲", "-")), 2) &gt;= 0, ABS(ROUND(VALUE(SUBSTITUTE(#REF!,"▲", "-")), 2)), NA())</f>
        <v>#REF!</v>
      </c>
      <c r="F35" s="175" t="e">
        <f>IF(ROUND(VALUE(SUBSTITUTE(#REF!,"▲", "-")), 2) &lt; 0, ABS(ROUND(VALUE(SUBSTITUTE(#REF!,"▲", "-")), 2)), NA())</f>
        <v>#REF!</v>
      </c>
      <c r="G35" s="175" t="e">
        <f>IF(ROUND(VALUE(SUBSTITUTE(#REF!,"▲", "-")), 2) &gt;= 0, ABS(ROUND(VALUE(SUBSTITUTE(#REF!,"▲", "-")), 2)), NA())</f>
        <v>#REF!</v>
      </c>
      <c r="H35" s="175" t="e">
        <f>IF(ROUND(VALUE(SUBSTITUTE(#REF!,"▲", "-")), 2) &lt; 0, ABS(ROUND(VALUE(SUBSTITUTE(#REF!,"▲", "-")), 2)), NA())</f>
        <v>#REF!</v>
      </c>
      <c r="I35" s="175" t="e">
        <f>IF(ROUND(VALUE(SUBSTITUTE(#REF!,"▲", "-")), 2) &gt;= 0, ABS(ROUND(VALUE(SUBSTITUTE(#REF!,"▲", "-")), 2)), NA())</f>
        <v>#REF!</v>
      </c>
      <c r="J35" s="175" t="e">
        <f>IF(ROUND(VALUE(SUBSTITUTE(#REF!,"▲", "-")), 2) &lt; 0, ABS(ROUND(VALUE(SUBSTITUTE(#REF!,"▲", "-")), 2)), NA())</f>
        <v>#REF!</v>
      </c>
      <c r="K35" s="175" t="e">
        <f>IF(ROUND(VALUE(SUBSTITUTE(#REF!,"▲", "-")), 2) &gt;= 0, ABS(ROUND(VALUE(SUBSTITUTE(#REF!,"▲", "-")), 2)), NA())</f>
        <v>#REF!</v>
      </c>
    </row>
    <row r="36" spans="1:16" x14ac:dyDescent="0.2">
      <c r="A36" s="175" t="e">
        <f>IF(#REF!="",NA(),#REF!)</f>
        <v>#REF!</v>
      </c>
      <c r="B36" s="175" t="e">
        <f>IF(ROUND(VALUE(SUBSTITUTE(#REF!,"▲", "-")), 2) &lt; 0, ABS(ROUND(VALUE(SUBSTITUTE(#REF!,"▲", "-")), 2)), NA())</f>
        <v>#REF!</v>
      </c>
      <c r="C36" s="175" t="e">
        <f>IF(ROUND(VALUE(SUBSTITUTE(#REF!,"▲", "-")), 2) &gt;= 0, ABS(ROUND(VALUE(SUBSTITUTE(#REF!,"▲", "-")), 2)), NA())</f>
        <v>#REF!</v>
      </c>
      <c r="D36" s="175" t="e">
        <f>IF(ROUND(VALUE(SUBSTITUTE(#REF!,"▲", "-")), 2) &lt; 0, ABS(ROUND(VALUE(SUBSTITUTE(#REF!,"▲", "-")), 2)), NA())</f>
        <v>#REF!</v>
      </c>
      <c r="E36" s="175" t="e">
        <f>IF(ROUND(VALUE(SUBSTITUTE(#REF!,"▲", "-")), 2) &gt;= 0, ABS(ROUND(VALUE(SUBSTITUTE(#REF!,"▲", "-")), 2)), NA())</f>
        <v>#REF!</v>
      </c>
      <c r="F36" s="175" t="e">
        <f>IF(ROUND(VALUE(SUBSTITUTE(#REF!,"▲", "-")), 2) &lt; 0, ABS(ROUND(VALUE(SUBSTITUTE(#REF!,"▲", "-")), 2)), NA())</f>
        <v>#REF!</v>
      </c>
      <c r="G36" s="175" t="e">
        <f>IF(ROUND(VALUE(SUBSTITUTE(#REF!,"▲", "-")), 2) &gt;= 0, ABS(ROUND(VALUE(SUBSTITUTE(#REF!,"▲", "-")), 2)), NA())</f>
        <v>#REF!</v>
      </c>
      <c r="H36" s="175" t="e">
        <f>IF(ROUND(VALUE(SUBSTITUTE(#REF!,"▲", "-")), 2) &lt; 0, ABS(ROUND(VALUE(SUBSTITUTE(#REF!,"▲", "-")), 2)), NA())</f>
        <v>#REF!</v>
      </c>
      <c r="I36" s="175" t="e">
        <f>IF(ROUND(VALUE(SUBSTITUTE(#REF!,"▲", "-")), 2) &gt;= 0, ABS(ROUND(VALUE(SUBSTITUTE(#REF!,"▲", "-")), 2)), NA())</f>
        <v>#REF!</v>
      </c>
      <c r="J36" s="175" t="e">
        <f>IF(ROUND(VALUE(SUBSTITUTE(#REF!,"▲", "-")), 2) &lt; 0, ABS(ROUND(VALUE(SUBSTITUTE(#REF!,"▲", "-")), 2)), NA())</f>
        <v>#REF!</v>
      </c>
      <c r="K36" s="175" t="e">
        <f>IF(ROUND(VALUE(SUBSTITUTE(#REF!,"▲", "-")), 2) &gt;= 0, ABS(ROUND(VALUE(SUBSTITUTE(#REF!,"▲", "-")), 2)), NA())</f>
        <v>#REF!</v>
      </c>
    </row>
    <row r="39" spans="1:16" x14ac:dyDescent="0.2">
      <c r="A39" s="144" t="s">
        <v>58</v>
      </c>
    </row>
    <row r="40" spans="1:16" x14ac:dyDescent="0.2">
      <c r="A40" s="176"/>
      <c r="B40" s="176" t="e">
        <f>#REF!</f>
        <v>#REF!</v>
      </c>
      <c r="C40" s="176"/>
      <c r="D40" s="176"/>
      <c r="E40" s="176" t="e">
        <f>#REF!</f>
        <v>#REF!</v>
      </c>
      <c r="F40" s="176"/>
      <c r="G40" s="176"/>
      <c r="H40" s="176" t="e">
        <f>#REF!</f>
        <v>#REF!</v>
      </c>
      <c r="I40" s="176"/>
      <c r="J40" s="176"/>
      <c r="K40" s="176" t="e">
        <f>#REF!</f>
        <v>#REF!</v>
      </c>
      <c r="L40" s="176"/>
      <c r="M40" s="176"/>
      <c r="N40" s="176" t="e">
        <f>#REF!</f>
        <v>#REF!</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t="e">
        <f>#REF!</f>
        <v>#REF!</v>
      </c>
      <c r="E42" s="176"/>
      <c r="F42" s="176"/>
      <c r="G42" s="176" t="e">
        <f>#REF!</f>
        <v>#REF!</v>
      </c>
      <c r="H42" s="176"/>
      <c r="I42" s="176"/>
      <c r="J42" s="176" t="e">
        <f>#REF!</f>
        <v>#REF!</v>
      </c>
      <c r="K42" s="176"/>
      <c r="L42" s="176"/>
      <c r="M42" s="176" t="e">
        <f>#REF!</f>
        <v>#REF!</v>
      </c>
      <c r="N42" s="176"/>
      <c r="O42" s="176"/>
      <c r="P42" s="176" t="e">
        <f>#REF!</f>
        <v>#REF!</v>
      </c>
    </row>
    <row r="43" spans="1:16" x14ac:dyDescent="0.2">
      <c r="A43" s="176" t="s">
        <v>16</v>
      </c>
      <c r="B43" s="176" t="e">
        <f>#REF!</f>
        <v>#REF!</v>
      </c>
      <c r="C43" s="176"/>
      <c r="D43" s="176"/>
      <c r="E43" s="176" t="e">
        <f>#REF!</f>
        <v>#REF!</v>
      </c>
      <c r="F43" s="176"/>
      <c r="G43" s="176"/>
      <c r="H43" s="176" t="e">
        <f>#REF!</f>
        <v>#REF!</v>
      </c>
      <c r="I43" s="176"/>
      <c r="J43" s="176"/>
      <c r="K43" s="176" t="e">
        <f>#REF!</f>
        <v>#REF!</v>
      </c>
      <c r="L43" s="176"/>
      <c r="M43" s="176"/>
      <c r="N43" s="176" t="e">
        <f>#REF!</f>
        <v>#REF!</v>
      </c>
      <c r="O43" s="176"/>
      <c r="P43" s="176"/>
    </row>
    <row r="44" spans="1:16" x14ac:dyDescent="0.2">
      <c r="A44" s="176" t="s">
        <v>62</v>
      </c>
      <c r="B44" s="176" t="e">
        <f>#REF!</f>
        <v>#REF!</v>
      </c>
      <c r="C44" s="176"/>
      <c r="D44" s="176"/>
      <c r="E44" s="176" t="e">
        <f>#REF!</f>
        <v>#REF!</v>
      </c>
      <c r="F44" s="176"/>
      <c r="G44" s="176"/>
      <c r="H44" s="176" t="e">
        <f>#REF!</f>
        <v>#REF!</v>
      </c>
      <c r="I44" s="176"/>
      <c r="J44" s="176"/>
      <c r="K44" s="176" t="e">
        <f>#REF!</f>
        <v>#REF!</v>
      </c>
      <c r="L44" s="176"/>
      <c r="M44" s="176"/>
      <c r="N44" s="176" t="e">
        <f>#REF!</f>
        <v>#REF!</v>
      </c>
      <c r="O44" s="176"/>
      <c r="P44" s="176"/>
    </row>
    <row r="45" spans="1:16" x14ac:dyDescent="0.2">
      <c r="A45" s="176" t="s">
        <v>63</v>
      </c>
      <c r="B45" s="176" t="e">
        <f>#REF!</f>
        <v>#REF!</v>
      </c>
      <c r="C45" s="176"/>
      <c r="D45" s="176"/>
      <c r="E45" s="176" t="e">
        <f>#REF!</f>
        <v>#REF!</v>
      </c>
      <c r="F45" s="176"/>
      <c r="G45" s="176"/>
      <c r="H45" s="176" t="e">
        <f>#REF!</f>
        <v>#REF!</v>
      </c>
      <c r="I45" s="176"/>
      <c r="J45" s="176"/>
      <c r="K45" s="176" t="e">
        <f>#REF!</f>
        <v>#REF!</v>
      </c>
      <c r="L45" s="176"/>
      <c r="M45" s="176"/>
      <c r="N45" s="176" t="e">
        <f>#REF!</f>
        <v>#REF!</v>
      </c>
      <c r="O45" s="176"/>
      <c r="P45" s="176"/>
    </row>
    <row r="46" spans="1:16" x14ac:dyDescent="0.2">
      <c r="A46" s="176" t="s">
        <v>64</v>
      </c>
      <c r="B46" s="176" t="e">
        <f>#REF!</f>
        <v>#REF!</v>
      </c>
      <c r="C46" s="176"/>
      <c r="D46" s="176"/>
      <c r="E46" s="176" t="e">
        <f>#REF!</f>
        <v>#REF!</v>
      </c>
      <c r="F46" s="176"/>
      <c r="G46" s="176"/>
      <c r="H46" s="176" t="e">
        <f>#REF!</f>
        <v>#REF!</v>
      </c>
      <c r="I46" s="176"/>
      <c r="J46" s="176"/>
      <c r="K46" s="176" t="e">
        <f>#REF!</f>
        <v>#REF!</v>
      </c>
      <c r="L46" s="176"/>
      <c r="M46" s="176"/>
      <c r="N46" s="176" t="e">
        <f>#REF!</f>
        <v>#REF!</v>
      </c>
      <c r="O46" s="176"/>
      <c r="P46" s="176"/>
    </row>
    <row r="47" spans="1:16" x14ac:dyDescent="0.2">
      <c r="A47" s="176" t="s">
        <v>12</v>
      </c>
      <c r="B47" s="176" t="e">
        <f>#REF!</f>
        <v>#REF!</v>
      </c>
      <c r="C47" s="176"/>
      <c r="D47" s="176"/>
      <c r="E47" s="176" t="e">
        <f>#REF!</f>
        <v>#REF!</v>
      </c>
      <c r="F47" s="176"/>
      <c r="G47" s="176"/>
      <c r="H47" s="176" t="e">
        <f>#REF!</f>
        <v>#REF!</v>
      </c>
      <c r="I47" s="176"/>
      <c r="J47" s="176"/>
      <c r="K47" s="176" t="e">
        <f>#REF!</f>
        <v>#REF!</v>
      </c>
      <c r="L47" s="176"/>
      <c r="M47" s="176"/>
      <c r="N47" s="176" t="e">
        <f>#REF!</f>
        <v>#REF!</v>
      </c>
      <c r="O47" s="176"/>
      <c r="P47" s="176"/>
    </row>
    <row r="48" spans="1:16" x14ac:dyDescent="0.2">
      <c r="A48" s="176" t="s">
        <v>65</v>
      </c>
      <c r="B48" s="176" t="e">
        <f>#REF!</f>
        <v>#REF!</v>
      </c>
      <c r="C48" s="176"/>
      <c r="D48" s="176"/>
      <c r="E48" s="176" t="e">
        <f>#REF!</f>
        <v>#REF!</v>
      </c>
      <c r="F48" s="176"/>
      <c r="G48" s="176"/>
      <c r="H48" s="176" t="e">
        <f>#REF!</f>
        <v>#REF!</v>
      </c>
      <c r="I48" s="176"/>
      <c r="J48" s="176"/>
      <c r="K48" s="176" t="e">
        <f>#REF!</f>
        <v>#REF!</v>
      </c>
      <c r="L48" s="176"/>
      <c r="M48" s="176"/>
      <c r="N48" s="176" t="e">
        <f>#REF!</f>
        <v>#REF!</v>
      </c>
      <c r="O48" s="176"/>
      <c r="P48" s="176"/>
    </row>
    <row r="49" spans="1:16" x14ac:dyDescent="0.2">
      <c r="A49" s="176" t="s">
        <v>66</v>
      </c>
      <c r="B49" s="176" t="e">
        <f>#REF!</f>
        <v>#REF!</v>
      </c>
      <c r="C49" s="176"/>
      <c r="D49" s="176"/>
      <c r="E49" s="176" t="e">
        <f>#REF!</f>
        <v>#REF!</v>
      </c>
      <c r="F49" s="176"/>
      <c r="G49" s="176"/>
      <c r="H49" s="176" t="e">
        <f>#REF!</f>
        <v>#REF!</v>
      </c>
      <c r="I49" s="176"/>
      <c r="J49" s="176"/>
      <c r="K49" s="176" t="e">
        <f>#REF!</f>
        <v>#REF!</v>
      </c>
      <c r="L49" s="176"/>
      <c r="M49" s="176"/>
      <c r="N49" s="176" t="e">
        <f>#REF!</f>
        <v>#REF!</v>
      </c>
      <c r="O49" s="176"/>
      <c r="P49" s="176"/>
    </row>
    <row r="50" spans="1:16" x14ac:dyDescent="0.2">
      <c r="A50" s="176" t="s">
        <v>67</v>
      </c>
      <c r="B50" s="176" t="e">
        <f>NA()</f>
        <v>#N/A</v>
      </c>
      <c r="C50" s="176" t="e">
        <f>IF(ISNUMBER(#REF!),#REF!,NA())</f>
        <v>#N/A</v>
      </c>
      <c r="D50" s="176" t="e">
        <f>NA()</f>
        <v>#N/A</v>
      </c>
      <c r="E50" s="176" t="e">
        <f>NA()</f>
        <v>#N/A</v>
      </c>
      <c r="F50" s="176" t="e">
        <f>IF(ISNUMBER(#REF!),#REF!,NA())</f>
        <v>#N/A</v>
      </c>
      <c r="G50" s="176" t="e">
        <f>NA()</f>
        <v>#N/A</v>
      </c>
      <c r="H50" s="176" t="e">
        <f>NA()</f>
        <v>#N/A</v>
      </c>
      <c r="I50" s="176" t="e">
        <f>IF(ISNUMBER(#REF!),#REF!,NA())</f>
        <v>#N/A</v>
      </c>
      <c r="J50" s="176" t="e">
        <f>NA()</f>
        <v>#N/A</v>
      </c>
      <c r="K50" s="176" t="e">
        <f>NA()</f>
        <v>#N/A</v>
      </c>
      <c r="L50" s="176" t="e">
        <f>IF(ISNUMBER(#REF!),#REF!,NA())</f>
        <v>#N/A</v>
      </c>
      <c r="M50" s="176" t="e">
        <f>NA()</f>
        <v>#N/A</v>
      </c>
      <c r="N50" s="176" t="e">
        <f>NA()</f>
        <v>#N/A</v>
      </c>
      <c r="O50" s="176" t="e">
        <f>IF(ISNUMBER(#REF!),#REF!,NA())</f>
        <v>#N/A</v>
      </c>
      <c r="P50" s="176" t="e">
        <f>NA()</f>
        <v>#N/A</v>
      </c>
    </row>
    <row r="53" spans="1:16" x14ac:dyDescent="0.2">
      <c r="A53" s="144" t="s">
        <v>68</v>
      </c>
    </row>
    <row r="54" spans="1:16" x14ac:dyDescent="0.2">
      <c r="A54" s="175"/>
      <c r="B54" s="175" t="e">
        <f>#REF!</f>
        <v>#REF!</v>
      </c>
      <c r="C54" s="175"/>
      <c r="D54" s="175"/>
      <c r="E54" s="175" t="e">
        <f>#REF!</f>
        <v>#REF!</v>
      </c>
      <c r="F54" s="175"/>
      <c r="G54" s="175"/>
      <c r="H54" s="175" t="e">
        <f>#REF!</f>
        <v>#REF!</v>
      </c>
      <c r="I54" s="175"/>
      <c r="J54" s="175"/>
      <c r="K54" s="175" t="e">
        <f>#REF!</f>
        <v>#REF!</v>
      </c>
      <c r="L54" s="175"/>
      <c r="M54" s="175"/>
      <c r="N54" s="175" t="e">
        <f>#REF!</f>
        <v>#REF!</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t="e">
        <f>#REF!</f>
        <v>#REF!</v>
      </c>
      <c r="E56" s="175"/>
      <c r="F56" s="175"/>
      <c r="G56" s="175" t="e">
        <f>#REF!</f>
        <v>#REF!</v>
      </c>
      <c r="H56" s="175"/>
      <c r="I56" s="175"/>
      <c r="J56" s="175" t="e">
        <f>#REF!</f>
        <v>#REF!</v>
      </c>
      <c r="K56" s="175"/>
      <c r="L56" s="175"/>
      <c r="M56" s="175" t="e">
        <f>#REF!</f>
        <v>#REF!</v>
      </c>
      <c r="N56" s="175"/>
      <c r="O56" s="175"/>
      <c r="P56" s="175" t="e">
        <f>#REF!</f>
        <v>#REF!</v>
      </c>
    </row>
    <row r="57" spans="1:16" x14ac:dyDescent="0.2">
      <c r="A57" s="175" t="s">
        <v>42</v>
      </c>
      <c r="B57" s="175"/>
      <c r="C57" s="175"/>
      <c r="D57" s="175" t="e">
        <f>#REF!</f>
        <v>#REF!</v>
      </c>
      <c r="E57" s="175"/>
      <c r="F57" s="175"/>
      <c r="G57" s="175" t="e">
        <f>#REF!</f>
        <v>#REF!</v>
      </c>
      <c r="H57" s="175"/>
      <c r="I57" s="175"/>
      <c r="J57" s="175" t="e">
        <f>#REF!</f>
        <v>#REF!</v>
      </c>
      <c r="K57" s="175"/>
      <c r="L57" s="175"/>
      <c r="M57" s="175" t="e">
        <f>#REF!</f>
        <v>#REF!</v>
      </c>
      <c r="N57" s="175"/>
      <c r="O57" s="175"/>
      <c r="P57" s="175" t="e">
        <f>#REF!</f>
        <v>#REF!</v>
      </c>
    </row>
    <row r="58" spans="1:16" x14ac:dyDescent="0.2">
      <c r="A58" s="175" t="s">
        <v>41</v>
      </c>
      <c r="B58" s="175"/>
      <c r="C58" s="175"/>
      <c r="D58" s="175" t="e">
        <f>#REF!</f>
        <v>#REF!</v>
      </c>
      <c r="E58" s="175"/>
      <c r="F58" s="175"/>
      <c r="G58" s="175" t="e">
        <f>#REF!</f>
        <v>#REF!</v>
      </c>
      <c r="H58" s="175"/>
      <c r="I58" s="175"/>
      <c r="J58" s="175" t="e">
        <f>#REF!</f>
        <v>#REF!</v>
      </c>
      <c r="K58" s="175"/>
      <c r="L58" s="175"/>
      <c r="M58" s="175" t="e">
        <f>#REF!</f>
        <v>#REF!</v>
      </c>
      <c r="N58" s="175"/>
      <c r="O58" s="175"/>
      <c r="P58" s="175" t="e">
        <f>#REF!</f>
        <v>#REF!</v>
      </c>
    </row>
    <row r="59" spans="1:16" x14ac:dyDescent="0.2">
      <c r="A59" s="175" t="s">
        <v>39</v>
      </c>
      <c r="B59" s="175" t="e">
        <f>#REF!</f>
        <v>#REF!</v>
      </c>
      <c r="C59" s="175"/>
      <c r="D59" s="175"/>
      <c r="E59" s="175" t="e">
        <f>#REF!</f>
        <v>#REF!</v>
      </c>
      <c r="F59" s="175"/>
      <c r="G59" s="175"/>
      <c r="H59" s="175" t="e">
        <f>#REF!</f>
        <v>#REF!</v>
      </c>
      <c r="I59" s="175"/>
      <c r="J59" s="175"/>
      <c r="K59" s="175" t="e">
        <f>#REF!</f>
        <v>#REF!</v>
      </c>
      <c r="L59" s="175"/>
      <c r="M59" s="175"/>
      <c r="N59" s="175" t="e">
        <f>#REF!</f>
        <v>#REF!</v>
      </c>
      <c r="O59" s="175"/>
      <c r="P59" s="175"/>
    </row>
    <row r="60" spans="1:16" x14ac:dyDescent="0.2">
      <c r="A60" s="175" t="s">
        <v>38</v>
      </c>
      <c r="B60" s="175" t="e">
        <f>#REF!</f>
        <v>#REF!</v>
      </c>
      <c r="C60" s="175"/>
      <c r="D60" s="175"/>
      <c r="E60" s="175" t="e">
        <f>#REF!</f>
        <v>#REF!</v>
      </c>
      <c r="F60" s="175"/>
      <c r="G60" s="175"/>
      <c r="H60" s="175" t="e">
        <f>#REF!</f>
        <v>#REF!</v>
      </c>
      <c r="I60" s="175"/>
      <c r="J60" s="175"/>
      <c r="K60" s="175" t="e">
        <f>#REF!</f>
        <v>#REF!</v>
      </c>
      <c r="L60" s="175"/>
      <c r="M60" s="175"/>
      <c r="N60" s="175" t="e">
        <f>#REF!</f>
        <v>#REF!</v>
      </c>
      <c r="O60" s="175"/>
      <c r="P60" s="175"/>
    </row>
    <row r="61" spans="1:16" x14ac:dyDescent="0.2">
      <c r="A61" s="175" t="s">
        <v>36</v>
      </c>
      <c r="B61" s="175" t="e">
        <f>#REF!</f>
        <v>#REF!</v>
      </c>
      <c r="C61" s="175"/>
      <c r="D61" s="175"/>
      <c r="E61" s="175" t="e">
        <f>#REF!</f>
        <v>#REF!</v>
      </c>
      <c r="F61" s="175"/>
      <c r="G61" s="175"/>
      <c r="H61" s="175" t="e">
        <f>#REF!</f>
        <v>#REF!</v>
      </c>
      <c r="I61" s="175"/>
      <c r="J61" s="175"/>
      <c r="K61" s="175" t="e">
        <f>#REF!</f>
        <v>#REF!</v>
      </c>
      <c r="L61" s="175"/>
      <c r="M61" s="175"/>
      <c r="N61" s="175" t="e">
        <f>#REF!</f>
        <v>#REF!</v>
      </c>
      <c r="O61" s="175"/>
      <c r="P61" s="175"/>
    </row>
    <row r="62" spans="1:16" x14ac:dyDescent="0.2">
      <c r="A62" s="175" t="s">
        <v>35</v>
      </c>
      <c r="B62" s="175" t="e">
        <f>#REF!</f>
        <v>#REF!</v>
      </c>
      <c r="C62" s="175"/>
      <c r="D62" s="175"/>
      <c r="E62" s="175" t="e">
        <f>#REF!</f>
        <v>#REF!</v>
      </c>
      <c r="F62" s="175"/>
      <c r="G62" s="175"/>
      <c r="H62" s="175" t="e">
        <f>#REF!</f>
        <v>#REF!</v>
      </c>
      <c r="I62" s="175"/>
      <c r="J62" s="175"/>
      <c r="K62" s="175" t="e">
        <f>#REF!</f>
        <v>#REF!</v>
      </c>
      <c r="L62" s="175"/>
      <c r="M62" s="175"/>
      <c r="N62" s="175" t="e">
        <f>#REF!</f>
        <v>#REF!</v>
      </c>
      <c r="O62" s="175"/>
      <c r="P62" s="175"/>
    </row>
    <row r="63" spans="1:16" x14ac:dyDescent="0.2">
      <c r="A63" s="175" t="s">
        <v>34</v>
      </c>
      <c r="B63" s="175" t="e">
        <f>#REF!</f>
        <v>#REF!</v>
      </c>
      <c r="C63" s="175"/>
      <c r="D63" s="175"/>
      <c r="E63" s="175" t="e">
        <f>#REF!</f>
        <v>#REF!</v>
      </c>
      <c r="F63" s="175"/>
      <c r="G63" s="175"/>
      <c r="H63" s="175" t="e">
        <f>#REF!</f>
        <v>#REF!</v>
      </c>
      <c r="I63" s="175"/>
      <c r="J63" s="175"/>
      <c r="K63" s="175" t="e">
        <f>#REF!</f>
        <v>#REF!</v>
      </c>
      <c r="L63" s="175"/>
      <c r="M63" s="175"/>
      <c r="N63" s="175" t="e">
        <f>#REF!</f>
        <v>#REF!</v>
      </c>
      <c r="O63" s="175"/>
      <c r="P63" s="175"/>
    </row>
    <row r="64" spans="1:16" x14ac:dyDescent="0.2">
      <c r="A64" s="175" t="s">
        <v>33</v>
      </c>
      <c r="B64" s="175" t="e">
        <f>#REF!</f>
        <v>#REF!</v>
      </c>
      <c r="C64" s="175"/>
      <c r="D64" s="175"/>
      <c r="E64" s="175" t="e">
        <f>#REF!</f>
        <v>#REF!</v>
      </c>
      <c r="F64" s="175"/>
      <c r="G64" s="175"/>
      <c r="H64" s="175" t="e">
        <f>#REF!</f>
        <v>#REF!</v>
      </c>
      <c r="I64" s="175"/>
      <c r="J64" s="175"/>
      <c r="K64" s="175" t="e">
        <f>#REF!</f>
        <v>#REF!</v>
      </c>
      <c r="L64" s="175"/>
      <c r="M64" s="175"/>
      <c r="N64" s="175" t="e">
        <f>#REF!</f>
        <v>#REF!</v>
      </c>
      <c r="O64" s="175"/>
      <c r="P64" s="175"/>
    </row>
    <row r="65" spans="1:16" x14ac:dyDescent="0.2">
      <c r="A65" s="175" t="s">
        <v>32</v>
      </c>
      <c r="B65" s="175" t="e">
        <f>#REF!</f>
        <v>#REF!</v>
      </c>
      <c r="C65" s="175"/>
      <c r="D65" s="175"/>
      <c r="E65" s="175" t="e">
        <f>#REF!</f>
        <v>#REF!</v>
      </c>
      <c r="F65" s="175"/>
      <c r="G65" s="175"/>
      <c r="H65" s="175" t="e">
        <f>#REF!</f>
        <v>#REF!</v>
      </c>
      <c r="I65" s="175"/>
      <c r="J65" s="175"/>
      <c r="K65" s="175" t="e">
        <f>#REF!</f>
        <v>#REF!</v>
      </c>
      <c r="L65" s="175"/>
      <c r="M65" s="175"/>
      <c r="N65" s="175" t="e">
        <f>#REF!</f>
        <v>#REF!</v>
      </c>
      <c r="O65" s="175"/>
      <c r="P65" s="175"/>
    </row>
    <row r="66" spans="1:16" x14ac:dyDescent="0.2">
      <c r="A66" s="175" t="s">
        <v>31</v>
      </c>
      <c r="B66" s="175" t="e">
        <f>#REF!</f>
        <v>#REF!</v>
      </c>
      <c r="C66" s="175"/>
      <c r="D66" s="175"/>
      <c r="E66" s="175" t="e">
        <f>#REF!</f>
        <v>#REF!</v>
      </c>
      <c r="F66" s="175"/>
      <c r="G66" s="175"/>
      <c r="H66" s="175" t="e">
        <f>#REF!</f>
        <v>#REF!</v>
      </c>
      <c r="I66" s="175"/>
      <c r="J66" s="175"/>
      <c r="K66" s="175" t="e">
        <f>#REF!</f>
        <v>#REF!</v>
      </c>
      <c r="L66" s="175"/>
      <c r="M66" s="175"/>
      <c r="N66" s="175" t="e">
        <f>#REF!</f>
        <v>#REF!</v>
      </c>
      <c r="O66" s="175"/>
      <c r="P66" s="175"/>
    </row>
    <row r="67" spans="1:16" x14ac:dyDescent="0.2">
      <c r="A67" s="175" t="s">
        <v>71</v>
      </c>
      <c r="B67" s="175" t="e">
        <f>NA()</f>
        <v>#N/A</v>
      </c>
      <c r="C67" s="175" t="e">
        <f>IF(ISNUMBER(#REF!), IF(#REF! &lt; 0, 0,#REF!), NA())</f>
        <v>#N/A</v>
      </c>
      <c r="D67" s="175" t="e">
        <f>NA()</f>
        <v>#N/A</v>
      </c>
      <c r="E67" s="175" t="e">
        <f>NA()</f>
        <v>#N/A</v>
      </c>
      <c r="F67" s="175" t="e">
        <f>IF(ISNUMBER(#REF!), IF(#REF! &lt; 0, 0,#REF!), NA())</f>
        <v>#N/A</v>
      </c>
      <c r="G67" s="175" t="e">
        <f>NA()</f>
        <v>#N/A</v>
      </c>
      <c r="H67" s="175" t="e">
        <f>NA()</f>
        <v>#N/A</v>
      </c>
      <c r="I67" s="175" t="e">
        <f>IF(ISNUMBER(#REF!), IF(#REF! &lt; 0, 0,#REF!), NA())</f>
        <v>#N/A</v>
      </c>
      <c r="J67" s="175" t="e">
        <f>NA()</f>
        <v>#N/A</v>
      </c>
      <c r="K67" s="175" t="e">
        <f>NA()</f>
        <v>#N/A</v>
      </c>
      <c r="L67" s="175" t="e">
        <f>IF(ISNUMBER(#REF!), IF(#REF! &lt; 0, 0,#REF!), NA())</f>
        <v>#N/A</v>
      </c>
      <c r="M67" s="175" t="e">
        <f>NA()</f>
        <v>#N/A</v>
      </c>
      <c r="N67" s="175" t="e">
        <f>NA()</f>
        <v>#N/A</v>
      </c>
      <c r="O67" s="175" t="e">
        <f>IF(ISNUMBER(#REF!), IF(#REF! &lt; 0, 0,#REF!), NA())</f>
        <v>#N/A</v>
      </c>
      <c r="P67" s="175" t="e">
        <f>NA()</f>
        <v>#N/A</v>
      </c>
    </row>
    <row r="70" spans="1:16" x14ac:dyDescent="0.2">
      <c r="A70" s="177" t="s">
        <v>72</v>
      </c>
      <c r="B70" s="177"/>
      <c r="C70" s="177"/>
      <c r="D70" s="177"/>
      <c r="E70" s="177"/>
      <c r="F70" s="177"/>
    </row>
    <row r="71" spans="1:16" x14ac:dyDescent="0.2">
      <c r="A71" s="178"/>
      <c r="B71" s="178" t="e">
        <f>#REF!</f>
        <v>#REF!</v>
      </c>
      <c r="C71" s="178" t="e">
        <f>#REF!</f>
        <v>#REF!</v>
      </c>
      <c r="D71" s="178" t="e">
        <f>#REF!</f>
        <v>#REF!</v>
      </c>
    </row>
    <row r="72" spans="1:16" x14ac:dyDescent="0.2">
      <c r="A72" s="178" t="s">
        <v>73</v>
      </c>
      <c r="B72" s="179" t="e">
        <f>#REF!</f>
        <v>#REF!</v>
      </c>
      <c r="C72" s="179" t="e">
        <f>#REF!</f>
        <v>#REF!</v>
      </c>
      <c r="D72" s="179" t="e">
        <f>#REF!</f>
        <v>#REF!</v>
      </c>
    </row>
    <row r="73" spans="1:16" x14ac:dyDescent="0.2">
      <c r="A73" s="178" t="s">
        <v>74</v>
      </c>
      <c r="B73" s="179" t="e">
        <f>#REF!</f>
        <v>#REF!</v>
      </c>
      <c r="C73" s="179" t="e">
        <f>#REF!</f>
        <v>#REF!</v>
      </c>
      <c r="D73" s="179" t="e">
        <f>#REF!</f>
        <v>#REF!</v>
      </c>
    </row>
    <row r="74" spans="1:16" x14ac:dyDescent="0.2">
      <c r="A74" s="178" t="s">
        <v>75</v>
      </c>
      <c r="B74" s="179" t="e">
        <f>#REF!</f>
        <v>#REF!</v>
      </c>
      <c r="C74" s="179" t="e">
        <f>#REF!</f>
        <v>#REF!</v>
      </c>
      <c r="D74" s="179" t="e">
        <f>#REF!</f>
        <v>#REF!</v>
      </c>
    </row>
  </sheetData>
  <sheetProtection algorithmName="SHA-512" hashValue="EHTs6Y3257az9VZAm8qMYnhOlDlWGSPbxHKPqhOk+vMlC4yoNhXzLmHmVsxPHhUoG7N6JkfgV14gxcoUbtN6iw==" saltValue="SeJpOsHfO2aQoMCxzDTcq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15338492</v>
      </c>
      <c r="S5" s="649"/>
      <c r="T5" s="649"/>
      <c r="U5" s="649"/>
      <c r="V5" s="649"/>
      <c r="W5" s="649"/>
      <c r="X5" s="649"/>
      <c r="Y5" s="650"/>
      <c r="Z5" s="651">
        <v>47.3</v>
      </c>
      <c r="AA5" s="651"/>
      <c r="AB5" s="651"/>
      <c r="AC5" s="651"/>
      <c r="AD5" s="652">
        <v>14214659</v>
      </c>
      <c r="AE5" s="652"/>
      <c r="AF5" s="652"/>
      <c r="AG5" s="652"/>
      <c r="AH5" s="652"/>
      <c r="AI5" s="652"/>
      <c r="AJ5" s="652"/>
      <c r="AK5" s="652"/>
      <c r="AL5" s="653">
        <v>77.099999999999994</v>
      </c>
      <c r="AM5" s="654"/>
      <c r="AN5" s="654"/>
      <c r="AO5" s="655"/>
      <c r="AP5" s="645" t="s">
        <v>216</v>
      </c>
      <c r="AQ5" s="646"/>
      <c r="AR5" s="646"/>
      <c r="AS5" s="646"/>
      <c r="AT5" s="646"/>
      <c r="AU5" s="646"/>
      <c r="AV5" s="646"/>
      <c r="AW5" s="646"/>
      <c r="AX5" s="646"/>
      <c r="AY5" s="646"/>
      <c r="AZ5" s="646"/>
      <c r="BA5" s="646"/>
      <c r="BB5" s="646"/>
      <c r="BC5" s="646"/>
      <c r="BD5" s="646"/>
      <c r="BE5" s="646"/>
      <c r="BF5" s="647"/>
      <c r="BG5" s="659">
        <v>14214659</v>
      </c>
      <c r="BH5" s="660"/>
      <c r="BI5" s="660"/>
      <c r="BJ5" s="660"/>
      <c r="BK5" s="660"/>
      <c r="BL5" s="660"/>
      <c r="BM5" s="660"/>
      <c r="BN5" s="661"/>
      <c r="BO5" s="662">
        <v>92.7</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315526</v>
      </c>
      <c r="S6" s="660"/>
      <c r="T6" s="660"/>
      <c r="U6" s="660"/>
      <c r="V6" s="660"/>
      <c r="W6" s="660"/>
      <c r="X6" s="660"/>
      <c r="Y6" s="661"/>
      <c r="Z6" s="662">
        <v>1</v>
      </c>
      <c r="AA6" s="662"/>
      <c r="AB6" s="662"/>
      <c r="AC6" s="662"/>
      <c r="AD6" s="663">
        <v>315526</v>
      </c>
      <c r="AE6" s="663"/>
      <c r="AF6" s="663"/>
      <c r="AG6" s="663"/>
      <c r="AH6" s="663"/>
      <c r="AI6" s="663"/>
      <c r="AJ6" s="663"/>
      <c r="AK6" s="663"/>
      <c r="AL6" s="664">
        <v>1.7</v>
      </c>
      <c r="AM6" s="665"/>
      <c r="AN6" s="665"/>
      <c r="AO6" s="666"/>
      <c r="AP6" s="656" t="s">
        <v>221</v>
      </c>
      <c r="AQ6" s="657"/>
      <c r="AR6" s="657"/>
      <c r="AS6" s="657"/>
      <c r="AT6" s="657"/>
      <c r="AU6" s="657"/>
      <c r="AV6" s="657"/>
      <c r="AW6" s="657"/>
      <c r="AX6" s="657"/>
      <c r="AY6" s="657"/>
      <c r="AZ6" s="657"/>
      <c r="BA6" s="657"/>
      <c r="BB6" s="657"/>
      <c r="BC6" s="657"/>
      <c r="BD6" s="657"/>
      <c r="BE6" s="657"/>
      <c r="BF6" s="658"/>
      <c r="BG6" s="659">
        <v>14214659</v>
      </c>
      <c r="BH6" s="660"/>
      <c r="BI6" s="660"/>
      <c r="BJ6" s="660"/>
      <c r="BK6" s="660"/>
      <c r="BL6" s="660"/>
      <c r="BM6" s="660"/>
      <c r="BN6" s="661"/>
      <c r="BO6" s="662">
        <v>92.7</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237422</v>
      </c>
      <c r="CS6" s="660"/>
      <c r="CT6" s="660"/>
      <c r="CU6" s="660"/>
      <c r="CV6" s="660"/>
      <c r="CW6" s="660"/>
      <c r="CX6" s="660"/>
      <c r="CY6" s="661"/>
      <c r="CZ6" s="653">
        <v>0.8</v>
      </c>
      <c r="DA6" s="654"/>
      <c r="DB6" s="654"/>
      <c r="DC6" s="670"/>
      <c r="DD6" s="668" t="s">
        <v>122</v>
      </c>
      <c r="DE6" s="660"/>
      <c r="DF6" s="660"/>
      <c r="DG6" s="660"/>
      <c r="DH6" s="660"/>
      <c r="DI6" s="660"/>
      <c r="DJ6" s="660"/>
      <c r="DK6" s="660"/>
      <c r="DL6" s="660"/>
      <c r="DM6" s="660"/>
      <c r="DN6" s="660"/>
      <c r="DO6" s="660"/>
      <c r="DP6" s="661"/>
      <c r="DQ6" s="668">
        <v>237422</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5538</v>
      </c>
      <c r="S7" s="660"/>
      <c r="T7" s="660"/>
      <c r="U7" s="660"/>
      <c r="V7" s="660"/>
      <c r="W7" s="660"/>
      <c r="X7" s="660"/>
      <c r="Y7" s="661"/>
      <c r="Z7" s="662">
        <v>0</v>
      </c>
      <c r="AA7" s="662"/>
      <c r="AB7" s="662"/>
      <c r="AC7" s="662"/>
      <c r="AD7" s="663">
        <v>5538</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5594784</v>
      </c>
      <c r="BH7" s="660"/>
      <c r="BI7" s="660"/>
      <c r="BJ7" s="660"/>
      <c r="BK7" s="660"/>
      <c r="BL7" s="660"/>
      <c r="BM7" s="660"/>
      <c r="BN7" s="661"/>
      <c r="BO7" s="662">
        <v>36.5</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3271904</v>
      </c>
      <c r="CS7" s="660"/>
      <c r="CT7" s="660"/>
      <c r="CU7" s="660"/>
      <c r="CV7" s="660"/>
      <c r="CW7" s="660"/>
      <c r="CX7" s="660"/>
      <c r="CY7" s="661"/>
      <c r="CZ7" s="662">
        <v>10.5</v>
      </c>
      <c r="DA7" s="662"/>
      <c r="DB7" s="662"/>
      <c r="DC7" s="662"/>
      <c r="DD7" s="668">
        <v>334085</v>
      </c>
      <c r="DE7" s="660"/>
      <c r="DF7" s="660"/>
      <c r="DG7" s="660"/>
      <c r="DH7" s="660"/>
      <c r="DI7" s="660"/>
      <c r="DJ7" s="660"/>
      <c r="DK7" s="660"/>
      <c r="DL7" s="660"/>
      <c r="DM7" s="660"/>
      <c r="DN7" s="660"/>
      <c r="DO7" s="660"/>
      <c r="DP7" s="661"/>
      <c r="DQ7" s="668">
        <v>2725561</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114999</v>
      </c>
      <c r="S8" s="660"/>
      <c r="T8" s="660"/>
      <c r="U8" s="660"/>
      <c r="V8" s="660"/>
      <c r="W8" s="660"/>
      <c r="X8" s="660"/>
      <c r="Y8" s="661"/>
      <c r="Z8" s="662">
        <v>0.4</v>
      </c>
      <c r="AA8" s="662"/>
      <c r="AB8" s="662"/>
      <c r="AC8" s="662"/>
      <c r="AD8" s="663">
        <v>114999</v>
      </c>
      <c r="AE8" s="663"/>
      <c r="AF8" s="663"/>
      <c r="AG8" s="663"/>
      <c r="AH8" s="663"/>
      <c r="AI8" s="663"/>
      <c r="AJ8" s="663"/>
      <c r="AK8" s="663"/>
      <c r="AL8" s="664">
        <v>0.6</v>
      </c>
      <c r="AM8" s="665"/>
      <c r="AN8" s="665"/>
      <c r="AO8" s="666"/>
      <c r="AP8" s="656" t="s">
        <v>227</v>
      </c>
      <c r="AQ8" s="657"/>
      <c r="AR8" s="657"/>
      <c r="AS8" s="657"/>
      <c r="AT8" s="657"/>
      <c r="AU8" s="657"/>
      <c r="AV8" s="657"/>
      <c r="AW8" s="657"/>
      <c r="AX8" s="657"/>
      <c r="AY8" s="657"/>
      <c r="AZ8" s="657"/>
      <c r="BA8" s="657"/>
      <c r="BB8" s="657"/>
      <c r="BC8" s="657"/>
      <c r="BD8" s="657"/>
      <c r="BE8" s="657"/>
      <c r="BF8" s="658"/>
      <c r="BG8" s="659">
        <v>159005</v>
      </c>
      <c r="BH8" s="660"/>
      <c r="BI8" s="660"/>
      <c r="BJ8" s="660"/>
      <c r="BK8" s="660"/>
      <c r="BL8" s="660"/>
      <c r="BM8" s="660"/>
      <c r="BN8" s="661"/>
      <c r="BO8" s="662">
        <v>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13455934</v>
      </c>
      <c r="CS8" s="660"/>
      <c r="CT8" s="660"/>
      <c r="CU8" s="660"/>
      <c r="CV8" s="660"/>
      <c r="CW8" s="660"/>
      <c r="CX8" s="660"/>
      <c r="CY8" s="661"/>
      <c r="CZ8" s="662">
        <v>43.2</v>
      </c>
      <c r="DA8" s="662"/>
      <c r="DB8" s="662"/>
      <c r="DC8" s="662"/>
      <c r="DD8" s="668">
        <v>123326</v>
      </c>
      <c r="DE8" s="660"/>
      <c r="DF8" s="660"/>
      <c r="DG8" s="660"/>
      <c r="DH8" s="660"/>
      <c r="DI8" s="660"/>
      <c r="DJ8" s="660"/>
      <c r="DK8" s="660"/>
      <c r="DL8" s="660"/>
      <c r="DM8" s="660"/>
      <c r="DN8" s="660"/>
      <c r="DO8" s="660"/>
      <c r="DP8" s="661"/>
      <c r="DQ8" s="668">
        <v>7971752</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118443</v>
      </c>
      <c r="S9" s="660"/>
      <c r="T9" s="660"/>
      <c r="U9" s="660"/>
      <c r="V9" s="660"/>
      <c r="W9" s="660"/>
      <c r="X9" s="660"/>
      <c r="Y9" s="661"/>
      <c r="Z9" s="662">
        <v>0.4</v>
      </c>
      <c r="AA9" s="662"/>
      <c r="AB9" s="662"/>
      <c r="AC9" s="662"/>
      <c r="AD9" s="663">
        <v>118443</v>
      </c>
      <c r="AE9" s="663"/>
      <c r="AF9" s="663"/>
      <c r="AG9" s="663"/>
      <c r="AH9" s="663"/>
      <c r="AI9" s="663"/>
      <c r="AJ9" s="663"/>
      <c r="AK9" s="663"/>
      <c r="AL9" s="664">
        <v>0.6</v>
      </c>
      <c r="AM9" s="665"/>
      <c r="AN9" s="665"/>
      <c r="AO9" s="666"/>
      <c r="AP9" s="656" t="s">
        <v>230</v>
      </c>
      <c r="AQ9" s="657"/>
      <c r="AR9" s="657"/>
      <c r="AS9" s="657"/>
      <c r="AT9" s="657"/>
      <c r="AU9" s="657"/>
      <c r="AV9" s="657"/>
      <c r="AW9" s="657"/>
      <c r="AX9" s="657"/>
      <c r="AY9" s="657"/>
      <c r="AZ9" s="657"/>
      <c r="BA9" s="657"/>
      <c r="BB9" s="657"/>
      <c r="BC9" s="657"/>
      <c r="BD9" s="657"/>
      <c r="BE9" s="657"/>
      <c r="BF9" s="658"/>
      <c r="BG9" s="659">
        <v>4885271</v>
      </c>
      <c r="BH9" s="660"/>
      <c r="BI9" s="660"/>
      <c r="BJ9" s="660"/>
      <c r="BK9" s="660"/>
      <c r="BL9" s="660"/>
      <c r="BM9" s="660"/>
      <c r="BN9" s="661"/>
      <c r="BO9" s="662">
        <v>31.8</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4690673</v>
      </c>
      <c r="CS9" s="660"/>
      <c r="CT9" s="660"/>
      <c r="CU9" s="660"/>
      <c r="CV9" s="660"/>
      <c r="CW9" s="660"/>
      <c r="CX9" s="660"/>
      <c r="CY9" s="661"/>
      <c r="CZ9" s="662">
        <v>15.1</v>
      </c>
      <c r="DA9" s="662"/>
      <c r="DB9" s="662"/>
      <c r="DC9" s="662"/>
      <c r="DD9" s="668">
        <v>18339</v>
      </c>
      <c r="DE9" s="660"/>
      <c r="DF9" s="660"/>
      <c r="DG9" s="660"/>
      <c r="DH9" s="660"/>
      <c r="DI9" s="660"/>
      <c r="DJ9" s="660"/>
      <c r="DK9" s="660"/>
      <c r="DL9" s="660"/>
      <c r="DM9" s="660"/>
      <c r="DN9" s="660"/>
      <c r="DO9" s="660"/>
      <c r="DP9" s="661"/>
      <c r="DQ9" s="668">
        <v>3344934</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156743</v>
      </c>
      <c r="BH10" s="660"/>
      <c r="BI10" s="660"/>
      <c r="BJ10" s="660"/>
      <c r="BK10" s="660"/>
      <c r="BL10" s="660"/>
      <c r="BM10" s="660"/>
      <c r="BN10" s="661"/>
      <c r="BO10" s="662">
        <v>1</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44281</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37306</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1898584</v>
      </c>
      <c r="S11" s="660"/>
      <c r="T11" s="660"/>
      <c r="U11" s="660"/>
      <c r="V11" s="660"/>
      <c r="W11" s="660"/>
      <c r="X11" s="660"/>
      <c r="Y11" s="661"/>
      <c r="Z11" s="664">
        <v>5.9</v>
      </c>
      <c r="AA11" s="665"/>
      <c r="AB11" s="665"/>
      <c r="AC11" s="671"/>
      <c r="AD11" s="668">
        <v>1898584</v>
      </c>
      <c r="AE11" s="660"/>
      <c r="AF11" s="660"/>
      <c r="AG11" s="660"/>
      <c r="AH11" s="660"/>
      <c r="AI11" s="660"/>
      <c r="AJ11" s="660"/>
      <c r="AK11" s="661"/>
      <c r="AL11" s="664">
        <v>10.3</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393765</v>
      </c>
      <c r="BH11" s="660"/>
      <c r="BI11" s="660"/>
      <c r="BJ11" s="660"/>
      <c r="BK11" s="660"/>
      <c r="BL11" s="660"/>
      <c r="BM11" s="660"/>
      <c r="BN11" s="661"/>
      <c r="BO11" s="662">
        <v>2.6</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249873</v>
      </c>
      <c r="CS11" s="660"/>
      <c r="CT11" s="660"/>
      <c r="CU11" s="660"/>
      <c r="CV11" s="660"/>
      <c r="CW11" s="660"/>
      <c r="CX11" s="660"/>
      <c r="CY11" s="661"/>
      <c r="CZ11" s="662">
        <v>0.8</v>
      </c>
      <c r="DA11" s="662"/>
      <c r="DB11" s="662"/>
      <c r="DC11" s="662"/>
      <c r="DD11" s="668">
        <v>84490</v>
      </c>
      <c r="DE11" s="660"/>
      <c r="DF11" s="660"/>
      <c r="DG11" s="660"/>
      <c r="DH11" s="660"/>
      <c r="DI11" s="660"/>
      <c r="DJ11" s="660"/>
      <c r="DK11" s="660"/>
      <c r="DL11" s="660"/>
      <c r="DM11" s="660"/>
      <c r="DN11" s="660"/>
      <c r="DO11" s="660"/>
      <c r="DP11" s="661"/>
      <c r="DQ11" s="668">
        <v>155359</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7923543</v>
      </c>
      <c r="BH12" s="660"/>
      <c r="BI12" s="660"/>
      <c r="BJ12" s="660"/>
      <c r="BK12" s="660"/>
      <c r="BL12" s="660"/>
      <c r="BM12" s="660"/>
      <c r="BN12" s="661"/>
      <c r="BO12" s="662">
        <v>51.7</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993126</v>
      </c>
      <c r="CS12" s="660"/>
      <c r="CT12" s="660"/>
      <c r="CU12" s="660"/>
      <c r="CV12" s="660"/>
      <c r="CW12" s="660"/>
      <c r="CX12" s="660"/>
      <c r="CY12" s="661"/>
      <c r="CZ12" s="662">
        <v>3.2</v>
      </c>
      <c r="DA12" s="662"/>
      <c r="DB12" s="662"/>
      <c r="DC12" s="662"/>
      <c r="DD12" s="668">
        <v>17359</v>
      </c>
      <c r="DE12" s="660"/>
      <c r="DF12" s="660"/>
      <c r="DG12" s="660"/>
      <c r="DH12" s="660"/>
      <c r="DI12" s="660"/>
      <c r="DJ12" s="660"/>
      <c r="DK12" s="660"/>
      <c r="DL12" s="660"/>
      <c r="DM12" s="660"/>
      <c r="DN12" s="660"/>
      <c r="DO12" s="660"/>
      <c r="DP12" s="661"/>
      <c r="DQ12" s="668">
        <v>463350</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7874032</v>
      </c>
      <c r="BH13" s="660"/>
      <c r="BI13" s="660"/>
      <c r="BJ13" s="660"/>
      <c r="BK13" s="660"/>
      <c r="BL13" s="660"/>
      <c r="BM13" s="660"/>
      <c r="BN13" s="661"/>
      <c r="BO13" s="662">
        <v>51.3</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2262802</v>
      </c>
      <c r="CS13" s="660"/>
      <c r="CT13" s="660"/>
      <c r="CU13" s="660"/>
      <c r="CV13" s="660"/>
      <c r="CW13" s="660"/>
      <c r="CX13" s="660"/>
      <c r="CY13" s="661"/>
      <c r="CZ13" s="662">
        <v>7.3</v>
      </c>
      <c r="DA13" s="662"/>
      <c r="DB13" s="662"/>
      <c r="DC13" s="662"/>
      <c r="DD13" s="668">
        <v>883002</v>
      </c>
      <c r="DE13" s="660"/>
      <c r="DF13" s="660"/>
      <c r="DG13" s="660"/>
      <c r="DH13" s="660"/>
      <c r="DI13" s="660"/>
      <c r="DJ13" s="660"/>
      <c r="DK13" s="660"/>
      <c r="DL13" s="660"/>
      <c r="DM13" s="660"/>
      <c r="DN13" s="660"/>
      <c r="DO13" s="660"/>
      <c r="DP13" s="661"/>
      <c r="DQ13" s="668">
        <v>1800544</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469</v>
      </c>
      <c r="S14" s="660"/>
      <c r="T14" s="660"/>
      <c r="U14" s="660"/>
      <c r="V14" s="660"/>
      <c r="W14" s="660"/>
      <c r="X14" s="660"/>
      <c r="Y14" s="661"/>
      <c r="Z14" s="662">
        <v>0</v>
      </c>
      <c r="AA14" s="662"/>
      <c r="AB14" s="662"/>
      <c r="AC14" s="662"/>
      <c r="AD14" s="663">
        <v>469</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246527</v>
      </c>
      <c r="BH14" s="660"/>
      <c r="BI14" s="660"/>
      <c r="BJ14" s="660"/>
      <c r="BK14" s="660"/>
      <c r="BL14" s="660"/>
      <c r="BM14" s="660"/>
      <c r="BN14" s="661"/>
      <c r="BO14" s="662">
        <v>1.6</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913199</v>
      </c>
      <c r="CS14" s="660"/>
      <c r="CT14" s="660"/>
      <c r="CU14" s="660"/>
      <c r="CV14" s="660"/>
      <c r="CW14" s="660"/>
      <c r="CX14" s="660"/>
      <c r="CY14" s="661"/>
      <c r="CZ14" s="662">
        <v>2.9</v>
      </c>
      <c r="DA14" s="662"/>
      <c r="DB14" s="662"/>
      <c r="DC14" s="662"/>
      <c r="DD14" s="668" t="s">
        <v>122</v>
      </c>
      <c r="DE14" s="660"/>
      <c r="DF14" s="660"/>
      <c r="DG14" s="660"/>
      <c r="DH14" s="660"/>
      <c r="DI14" s="660"/>
      <c r="DJ14" s="660"/>
      <c r="DK14" s="660"/>
      <c r="DL14" s="660"/>
      <c r="DM14" s="660"/>
      <c r="DN14" s="660"/>
      <c r="DO14" s="660"/>
      <c r="DP14" s="661"/>
      <c r="DQ14" s="668">
        <v>885619</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449805</v>
      </c>
      <c r="BH15" s="660"/>
      <c r="BI15" s="660"/>
      <c r="BJ15" s="660"/>
      <c r="BK15" s="660"/>
      <c r="BL15" s="660"/>
      <c r="BM15" s="660"/>
      <c r="BN15" s="661"/>
      <c r="BO15" s="662">
        <v>2.9</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3167057</v>
      </c>
      <c r="CS15" s="660"/>
      <c r="CT15" s="660"/>
      <c r="CU15" s="660"/>
      <c r="CV15" s="660"/>
      <c r="CW15" s="660"/>
      <c r="CX15" s="660"/>
      <c r="CY15" s="661"/>
      <c r="CZ15" s="662">
        <v>10.199999999999999</v>
      </c>
      <c r="DA15" s="662"/>
      <c r="DB15" s="662"/>
      <c r="DC15" s="662"/>
      <c r="DD15" s="668">
        <v>500247</v>
      </c>
      <c r="DE15" s="660"/>
      <c r="DF15" s="660"/>
      <c r="DG15" s="660"/>
      <c r="DH15" s="660"/>
      <c r="DI15" s="660"/>
      <c r="DJ15" s="660"/>
      <c r="DK15" s="660"/>
      <c r="DL15" s="660"/>
      <c r="DM15" s="660"/>
      <c r="DN15" s="660"/>
      <c r="DO15" s="660"/>
      <c r="DP15" s="661"/>
      <c r="DQ15" s="668">
        <v>2029116</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58799</v>
      </c>
      <c r="S16" s="660"/>
      <c r="T16" s="660"/>
      <c r="U16" s="660"/>
      <c r="V16" s="660"/>
      <c r="W16" s="660"/>
      <c r="X16" s="660"/>
      <c r="Y16" s="661"/>
      <c r="Z16" s="662">
        <v>0.2</v>
      </c>
      <c r="AA16" s="662"/>
      <c r="AB16" s="662"/>
      <c r="AC16" s="662"/>
      <c r="AD16" s="663">
        <v>58799</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157210</v>
      </c>
      <c r="S17" s="660"/>
      <c r="T17" s="660"/>
      <c r="U17" s="660"/>
      <c r="V17" s="660"/>
      <c r="W17" s="660"/>
      <c r="X17" s="660"/>
      <c r="Y17" s="661"/>
      <c r="Z17" s="662">
        <v>0.5</v>
      </c>
      <c r="AA17" s="662"/>
      <c r="AB17" s="662"/>
      <c r="AC17" s="662"/>
      <c r="AD17" s="663">
        <v>157210</v>
      </c>
      <c r="AE17" s="663"/>
      <c r="AF17" s="663"/>
      <c r="AG17" s="663"/>
      <c r="AH17" s="663"/>
      <c r="AI17" s="663"/>
      <c r="AJ17" s="663"/>
      <c r="AK17" s="663"/>
      <c r="AL17" s="664">
        <v>0.9</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1865011</v>
      </c>
      <c r="CS17" s="660"/>
      <c r="CT17" s="660"/>
      <c r="CU17" s="660"/>
      <c r="CV17" s="660"/>
      <c r="CW17" s="660"/>
      <c r="CX17" s="660"/>
      <c r="CY17" s="661"/>
      <c r="CZ17" s="662">
        <v>6</v>
      </c>
      <c r="DA17" s="662"/>
      <c r="DB17" s="662"/>
      <c r="DC17" s="662"/>
      <c r="DD17" s="668" t="s">
        <v>122</v>
      </c>
      <c r="DE17" s="660"/>
      <c r="DF17" s="660"/>
      <c r="DG17" s="660"/>
      <c r="DH17" s="660"/>
      <c r="DI17" s="660"/>
      <c r="DJ17" s="660"/>
      <c r="DK17" s="660"/>
      <c r="DL17" s="660"/>
      <c r="DM17" s="660"/>
      <c r="DN17" s="660"/>
      <c r="DO17" s="660"/>
      <c r="DP17" s="661"/>
      <c r="DQ17" s="668">
        <v>1860663</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122516</v>
      </c>
      <c r="S18" s="660"/>
      <c r="T18" s="660"/>
      <c r="U18" s="660"/>
      <c r="V18" s="660"/>
      <c r="W18" s="660"/>
      <c r="X18" s="660"/>
      <c r="Y18" s="661"/>
      <c r="Z18" s="662">
        <v>0.4</v>
      </c>
      <c r="AA18" s="662"/>
      <c r="AB18" s="662"/>
      <c r="AC18" s="662"/>
      <c r="AD18" s="663">
        <v>122516</v>
      </c>
      <c r="AE18" s="663"/>
      <c r="AF18" s="663"/>
      <c r="AG18" s="663"/>
      <c r="AH18" s="663"/>
      <c r="AI18" s="663"/>
      <c r="AJ18" s="663"/>
      <c r="AK18" s="663"/>
      <c r="AL18" s="664">
        <v>0.7</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118092</v>
      </c>
      <c r="S19" s="660"/>
      <c r="T19" s="660"/>
      <c r="U19" s="660"/>
      <c r="V19" s="660"/>
      <c r="W19" s="660"/>
      <c r="X19" s="660"/>
      <c r="Y19" s="661"/>
      <c r="Z19" s="662">
        <v>0.4</v>
      </c>
      <c r="AA19" s="662"/>
      <c r="AB19" s="662"/>
      <c r="AC19" s="662"/>
      <c r="AD19" s="663">
        <v>118092</v>
      </c>
      <c r="AE19" s="663"/>
      <c r="AF19" s="663"/>
      <c r="AG19" s="663"/>
      <c r="AH19" s="663"/>
      <c r="AI19" s="663"/>
      <c r="AJ19" s="663"/>
      <c r="AK19" s="663"/>
      <c r="AL19" s="664">
        <v>0.6</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1123833</v>
      </c>
      <c r="BH19" s="660"/>
      <c r="BI19" s="660"/>
      <c r="BJ19" s="660"/>
      <c r="BK19" s="660"/>
      <c r="BL19" s="660"/>
      <c r="BM19" s="660"/>
      <c r="BN19" s="661"/>
      <c r="BO19" s="662">
        <v>7.3</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4424</v>
      </c>
      <c r="S20" s="660"/>
      <c r="T20" s="660"/>
      <c r="U20" s="660"/>
      <c r="V20" s="660"/>
      <c r="W20" s="660"/>
      <c r="X20" s="660"/>
      <c r="Y20" s="661"/>
      <c r="Z20" s="662">
        <v>0</v>
      </c>
      <c r="AA20" s="662"/>
      <c r="AB20" s="662"/>
      <c r="AC20" s="662"/>
      <c r="AD20" s="663">
        <v>4424</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1123833</v>
      </c>
      <c r="BH20" s="660"/>
      <c r="BI20" s="660"/>
      <c r="BJ20" s="660"/>
      <c r="BK20" s="660"/>
      <c r="BL20" s="660"/>
      <c r="BM20" s="660"/>
      <c r="BN20" s="661"/>
      <c r="BO20" s="662">
        <v>7.3</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31151282</v>
      </c>
      <c r="CS20" s="660"/>
      <c r="CT20" s="660"/>
      <c r="CU20" s="660"/>
      <c r="CV20" s="660"/>
      <c r="CW20" s="660"/>
      <c r="CX20" s="660"/>
      <c r="CY20" s="661"/>
      <c r="CZ20" s="662">
        <v>100</v>
      </c>
      <c r="DA20" s="662"/>
      <c r="DB20" s="662"/>
      <c r="DC20" s="662"/>
      <c r="DD20" s="668">
        <v>1960848</v>
      </c>
      <c r="DE20" s="660"/>
      <c r="DF20" s="660"/>
      <c r="DG20" s="660"/>
      <c r="DH20" s="660"/>
      <c r="DI20" s="660"/>
      <c r="DJ20" s="660"/>
      <c r="DK20" s="660"/>
      <c r="DL20" s="660"/>
      <c r="DM20" s="660"/>
      <c r="DN20" s="660"/>
      <c r="DO20" s="660"/>
      <c r="DP20" s="661"/>
      <c r="DQ20" s="668">
        <v>21511626</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1368544</v>
      </c>
      <c r="S21" s="660"/>
      <c r="T21" s="660"/>
      <c r="U21" s="660"/>
      <c r="V21" s="660"/>
      <c r="W21" s="660"/>
      <c r="X21" s="660"/>
      <c r="Y21" s="661"/>
      <c r="Z21" s="662">
        <v>4.2</v>
      </c>
      <c r="AA21" s="662"/>
      <c r="AB21" s="662"/>
      <c r="AC21" s="662"/>
      <c r="AD21" s="663">
        <v>1258135</v>
      </c>
      <c r="AE21" s="663"/>
      <c r="AF21" s="663"/>
      <c r="AG21" s="663"/>
      <c r="AH21" s="663"/>
      <c r="AI21" s="663"/>
      <c r="AJ21" s="663"/>
      <c r="AK21" s="663"/>
      <c r="AL21" s="664">
        <v>6.8</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1258135</v>
      </c>
      <c r="S22" s="660"/>
      <c r="T22" s="660"/>
      <c r="U22" s="660"/>
      <c r="V22" s="660"/>
      <c r="W22" s="660"/>
      <c r="X22" s="660"/>
      <c r="Y22" s="661"/>
      <c r="Z22" s="662">
        <v>3.9</v>
      </c>
      <c r="AA22" s="662"/>
      <c r="AB22" s="662"/>
      <c r="AC22" s="662"/>
      <c r="AD22" s="663">
        <v>1258135</v>
      </c>
      <c r="AE22" s="663"/>
      <c r="AF22" s="663"/>
      <c r="AG22" s="663"/>
      <c r="AH22" s="663"/>
      <c r="AI22" s="663"/>
      <c r="AJ22" s="663"/>
      <c r="AK22" s="663"/>
      <c r="AL22" s="664">
        <v>6.8</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110409</v>
      </c>
      <c r="S23" s="660"/>
      <c r="T23" s="660"/>
      <c r="U23" s="660"/>
      <c r="V23" s="660"/>
      <c r="W23" s="660"/>
      <c r="X23" s="660"/>
      <c r="Y23" s="661"/>
      <c r="Z23" s="662">
        <v>0.3</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1123833</v>
      </c>
      <c r="BH23" s="660"/>
      <c r="BI23" s="660"/>
      <c r="BJ23" s="660"/>
      <c r="BK23" s="660"/>
      <c r="BL23" s="660"/>
      <c r="BM23" s="660"/>
      <c r="BN23" s="661"/>
      <c r="BO23" s="662">
        <v>7.3</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15507592</v>
      </c>
      <c r="CS24" s="649"/>
      <c r="CT24" s="649"/>
      <c r="CU24" s="649"/>
      <c r="CV24" s="649"/>
      <c r="CW24" s="649"/>
      <c r="CX24" s="649"/>
      <c r="CY24" s="650"/>
      <c r="CZ24" s="653">
        <v>49.8</v>
      </c>
      <c r="DA24" s="654"/>
      <c r="DB24" s="654"/>
      <c r="DC24" s="670"/>
      <c r="DD24" s="694">
        <v>10385789</v>
      </c>
      <c r="DE24" s="649"/>
      <c r="DF24" s="649"/>
      <c r="DG24" s="649"/>
      <c r="DH24" s="649"/>
      <c r="DI24" s="649"/>
      <c r="DJ24" s="649"/>
      <c r="DK24" s="650"/>
      <c r="DL24" s="694">
        <v>9551700</v>
      </c>
      <c r="DM24" s="649"/>
      <c r="DN24" s="649"/>
      <c r="DO24" s="649"/>
      <c r="DP24" s="649"/>
      <c r="DQ24" s="649"/>
      <c r="DR24" s="649"/>
      <c r="DS24" s="649"/>
      <c r="DT24" s="649"/>
      <c r="DU24" s="649"/>
      <c r="DV24" s="650"/>
      <c r="DW24" s="653">
        <v>51.5</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19499120</v>
      </c>
      <c r="S25" s="660"/>
      <c r="T25" s="660"/>
      <c r="U25" s="660"/>
      <c r="V25" s="660"/>
      <c r="W25" s="660"/>
      <c r="X25" s="660"/>
      <c r="Y25" s="661"/>
      <c r="Z25" s="662">
        <v>60.1</v>
      </c>
      <c r="AA25" s="662"/>
      <c r="AB25" s="662"/>
      <c r="AC25" s="662"/>
      <c r="AD25" s="663">
        <v>18264878</v>
      </c>
      <c r="AE25" s="663"/>
      <c r="AF25" s="663"/>
      <c r="AG25" s="663"/>
      <c r="AH25" s="663"/>
      <c r="AI25" s="663"/>
      <c r="AJ25" s="663"/>
      <c r="AK25" s="663"/>
      <c r="AL25" s="664">
        <v>99.1</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5992322</v>
      </c>
      <c r="CS25" s="691"/>
      <c r="CT25" s="691"/>
      <c r="CU25" s="691"/>
      <c r="CV25" s="691"/>
      <c r="CW25" s="691"/>
      <c r="CX25" s="691"/>
      <c r="CY25" s="692"/>
      <c r="CZ25" s="664">
        <v>19.2</v>
      </c>
      <c r="DA25" s="689"/>
      <c r="DB25" s="689"/>
      <c r="DC25" s="693"/>
      <c r="DD25" s="668">
        <v>5442870</v>
      </c>
      <c r="DE25" s="691"/>
      <c r="DF25" s="691"/>
      <c r="DG25" s="691"/>
      <c r="DH25" s="691"/>
      <c r="DI25" s="691"/>
      <c r="DJ25" s="691"/>
      <c r="DK25" s="692"/>
      <c r="DL25" s="668">
        <v>5370164</v>
      </c>
      <c r="DM25" s="691"/>
      <c r="DN25" s="691"/>
      <c r="DO25" s="691"/>
      <c r="DP25" s="691"/>
      <c r="DQ25" s="691"/>
      <c r="DR25" s="691"/>
      <c r="DS25" s="691"/>
      <c r="DT25" s="691"/>
      <c r="DU25" s="691"/>
      <c r="DV25" s="692"/>
      <c r="DW25" s="664">
        <v>28.9</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8710</v>
      </c>
      <c r="S26" s="660"/>
      <c r="T26" s="660"/>
      <c r="U26" s="660"/>
      <c r="V26" s="660"/>
      <c r="W26" s="660"/>
      <c r="X26" s="660"/>
      <c r="Y26" s="661"/>
      <c r="Z26" s="662">
        <v>0</v>
      </c>
      <c r="AA26" s="662"/>
      <c r="AB26" s="662"/>
      <c r="AC26" s="662"/>
      <c r="AD26" s="663">
        <v>8710</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3627419</v>
      </c>
      <c r="CS26" s="660"/>
      <c r="CT26" s="660"/>
      <c r="CU26" s="660"/>
      <c r="CV26" s="660"/>
      <c r="CW26" s="660"/>
      <c r="CX26" s="660"/>
      <c r="CY26" s="661"/>
      <c r="CZ26" s="664">
        <v>11.6</v>
      </c>
      <c r="DA26" s="689"/>
      <c r="DB26" s="689"/>
      <c r="DC26" s="693"/>
      <c r="DD26" s="668">
        <v>3272143</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338920</v>
      </c>
      <c r="S27" s="660"/>
      <c r="T27" s="660"/>
      <c r="U27" s="660"/>
      <c r="V27" s="660"/>
      <c r="W27" s="660"/>
      <c r="X27" s="660"/>
      <c r="Y27" s="661"/>
      <c r="Z27" s="662">
        <v>1</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15338492</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7650259</v>
      </c>
      <c r="CS27" s="691"/>
      <c r="CT27" s="691"/>
      <c r="CU27" s="691"/>
      <c r="CV27" s="691"/>
      <c r="CW27" s="691"/>
      <c r="CX27" s="691"/>
      <c r="CY27" s="692"/>
      <c r="CZ27" s="664">
        <v>24.6</v>
      </c>
      <c r="DA27" s="689"/>
      <c r="DB27" s="689"/>
      <c r="DC27" s="693"/>
      <c r="DD27" s="668">
        <v>3082256</v>
      </c>
      <c r="DE27" s="691"/>
      <c r="DF27" s="691"/>
      <c r="DG27" s="691"/>
      <c r="DH27" s="691"/>
      <c r="DI27" s="691"/>
      <c r="DJ27" s="691"/>
      <c r="DK27" s="692"/>
      <c r="DL27" s="668">
        <v>2320873</v>
      </c>
      <c r="DM27" s="691"/>
      <c r="DN27" s="691"/>
      <c r="DO27" s="691"/>
      <c r="DP27" s="691"/>
      <c r="DQ27" s="691"/>
      <c r="DR27" s="691"/>
      <c r="DS27" s="691"/>
      <c r="DT27" s="691"/>
      <c r="DU27" s="691"/>
      <c r="DV27" s="692"/>
      <c r="DW27" s="664">
        <v>12.5</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400445</v>
      </c>
      <c r="S28" s="660"/>
      <c r="T28" s="660"/>
      <c r="U28" s="660"/>
      <c r="V28" s="660"/>
      <c r="W28" s="660"/>
      <c r="X28" s="660"/>
      <c r="Y28" s="661"/>
      <c r="Z28" s="662">
        <v>1.2</v>
      </c>
      <c r="AA28" s="662"/>
      <c r="AB28" s="662"/>
      <c r="AC28" s="662"/>
      <c r="AD28" s="663">
        <v>72579</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1865011</v>
      </c>
      <c r="CS28" s="660"/>
      <c r="CT28" s="660"/>
      <c r="CU28" s="660"/>
      <c r="CV28" s="660"/>
      <c r="CW28" s="660"/>
      <c r="CX28" s="660"/>
      <c r="CY28" s="661"/>
      <c r="CZ28" s="664">
        <v>6</v>
      </c>
      <c r="DA28" s="689"/>
      <c r="DB28" s="689"/>
      <c r="DC28" s="693"/>
      <c r="DD28" s="668">
        <v>1860663</v>
      </c>
      <c r="DE28" s="660"/>
      <c r="DF28" s="660"/>
      <c r="DG28" s="660"/>
      <c r="DH28" s="660"/>
      <c r="DI28" s="660"/>
      <c r="DJ28" s="660"/>
      <c r="DK28" s="661"/>
      <c r="DL28" s="668">
        <v>1860663</v>
      </c>
      <c r="DM28" s="660"/>
      <c r="DN28" s="660"/>
      <c r="DO28" s="660"/>
      <c r="DP28" s="660"/>
      <c r="DQ28" s="660"/>
      <c r="DR28" s="660"/>
      <c r="DS28" s="660"/>
      <c r="DT28" s="660"/>
      <c r="DU28" s="660"/>
      <c r="DV28" s="661"/>
      <c r="DW28" s="664">
        <v>10</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316096</v>
      </c>
      <c r="S29" s="660"/>
      <c r="T29" s="660"/>
      <c r="U29" s="660"/>
      <c r="V29" s="660"/>
      <c r="W29" s="660"/>
      <c r="X29" s="660"/>
      <c r="Y29" s="661"/>
      <c r="Z29" s="662">
        <v>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1865011</v>
      </c>
      <c r="CS29" s="691"/>
      <c r="CT29" s="691"/>
      <c r="CU29" s="691"/>
      <c r="CV29" s="691"/>
      <c r="CW29" s="691"/>
      <c r="CX29" s="691"/>
      <c r="CY29" s="692"/>
      <c r="CZ29" s="664">
        <v>6</v>
      </c>
      <c r="DA29" s="689"/>
      <c r="DB29" s="689"/>
      <c r="DC29" s="693"/>
      <c r="DD29" s="668">
        <v>1860663</v>
      </c>
      <c r="DE29" s="691"/>
      <c r="DF29" s="691"/>
      <c r="DG29" s="691"/>
      <c r="DH29" s="691"/>
      <c r="DI29" s="691"/>
      <c r="DJ29" s="691"/>
      <c r="DK29" s="692"/>
      <c r="DL29" s="668">
        <v>1860663</v>
      </c>
      <c r="DM29" s="691"/>
      <c r="DN29" s="691"/>
      <c r="DO29" s="691"/>
      <c r="DP29" s="691"/>
      <c r="DQ29" s="691"/>
      <c r="DR29" s="691"/>
      <c r="DS29" s="691"/>
      <c r="DT29" s="691"/>
      <c r="DU29" s="691"/>
      <c r="DV29" s="692"/>
      <c r="DW29" s="664">
        <v>10</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4836879</v>
      </c>
      <c r="S30" s="660"/>
      <c r="T30" s="660"/>
      <c r="U30" s="660"/>
      <c r="V30" s="660"/>
      <c r="W30" s="660"/>
      <c r="X30" s="660"/>
      <c r="Y30" s="661"/>
      <c r="Z30" s="662">
        <v>14.9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1819326</v>
      </c>
      <c r="CS30" s="660"/>
      <c r="CT30" s="660"/>
      <c r="CU30" s="660"/>
      <c r="CV30" s="660"/>
      <c r="CW30" s="660"/>
      <c r="CX30" s="660"/>
      <c r="CY30" s="661"/>
      <c r="CZ30" s="664">
        <v>5.8</v>
      </c>
      <c r="DA30" s="689"/>
      <c r="DB30" s="689"/>
      <c r="DC30" s="693"/>
      <c r="DD30" s="668">
        <v>1815141</v>
      </c>
      <c r="DE30" s="660"/>
      <c r="DF30" s="660"/>
      <c r="DG30" s="660"/>
      <c r="DH30" s="660"/>
      <c r="DI30" s="660"/>
      <c r="DJ30" s="660"/>
      <c r="DK30" s="661"/>
      <c r="DL30" s="668">
        <v>1815141</v>
      </c>
      <c r="DM30" s="660"/>
      <c r="DN30" s="660"/>
      <c r="DO30" s="660"/>
      <c r="DP30" s="660"/>
      <c r="DQ30" s="660"/>
      <c r="DR30" s="660"/>
      <c r="DS30" s="660"/>
      <c r="DT30" s="660"/>
      <c r="DU30" s="660"/>
      <c r="DV30" s="661"/>
      <c r="DW30" s="664">
        <v>9.8000000000000007</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99.4</v>
      </c>
      <c r="BH31" s="703"/>
      <c r="BI31" s="703"/>
      <c r="BJ31" s="703"/>
      <c r="BK31" s="703"/>
      <c r="BL31" s="703"/>
      <c r="BM31" s="654">
        <v>98.3</v>
      </c>
      <c r="BN31" s="703"/>
      <c r="BO31" s="703"/>
      <c r="BP31" s="703"/>
      <c r="BQ31" s="704"/>
      <c r="BR31" s="715">
        <v>99.3</v>
      </c>
      <c r="BS31" s="703"/>
      <c r="BT31" s="703"/>
      <c r="BU31" s="703"/>
      <c r="BV31" s="703"/>
      <c r="BW31" s="703"/>
      <c r="BX31" s="654">
        <v>98.3</v>
      </c>
      <c r="BY31" s="703"/>
      <c r="BZ31" s="703"/>
      <c r="CA31" s="703"/>
      <c r="CB31" s="704"/>
      <c r="CD31" s="697"/>
      <c r="CE31" s="698"/>
      <c r="CF31" s="656" t="s">
        <v>300</v>
      </c>
      <c r="CG31" s="657"/>
      <c r="CH31" s="657"/>
      <c r="CI31" s="657"/>
      <c r="CJ31" s="657"/>
      <c r="CK31" s="657"/>
      <c r="CL31" s="657"/>
      <c r="CM31" s="657"/>
      <c r="CN31" s="657"/>
      <c r="CO31" s="657"/>
      <c r="CP31" s="657"/>
      <c r="CQ31" s="658"/>
      <c r="CR31" s="659">
        <v>45685</v>
      </c>
      <c r="CS31" s="691"/>
      <c r="CT31" s="691"/>
      <c r="CU31" s="691"/>
      <c r="CV31" s="691"/>
      <c r="CW31" s="691"/>
      <c r="CX31" s="691"/>
      <c r="CY31" s="692"/>
      <c r="CZ31" s="664">
        <v>0.1</v>
      </c>
      <c r="DA31" s="689"/>
      <c r="DB31" s="689"/>
      <c r="DC31" s="693"/>
      <c r="DD31" s="668">
        <v>45522</v>
      </c>
      <c r="DE31" s="691"/>
      <c r="DF31" s="691"/>
      <c r="DG31" s="691"/>
      <c r="DH31" s="691"/>
      <c r="DI31" s="691"/>
      <c r="DJ31" s="691"/>
      <c r="DK31" s="692"/>
      <c r="DL31" s="668">
        <v>45522</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1972673</v>
      </c>
      <c r="S32" s="660"/>
      <c r="T32" s="660"/>
      <c r="U32" s="660"/>
      <c r="V32" s="660"/>
      <c r="W32" s="660"/>
      <c r="X32" s="660"/>
      <c r="Y32" s="661"/>
      <c r="Z32" s="662">
        <v>6.1</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98.9</v>
      </c>
      <c r="BH32" s="691"/>
      <c r="BI32" s="691"/>
      <c r="BJ32" s="691"/>
      <c r="BK32" s="691"/>
      <c r="BL32" s="691"/>
      <c r="BM32" s="665">
        <v>96.8</v>
      </c>
      <c r="BN32" s="691"/>
      <c r="BO32" s="691"/>
      <c r="BP32" s="691"/>
      <c r="BQ32" s="714"/>
      <c r="BR32" s="716">
        <v>98.7</v>
      </c>
      <c r="BS32" s="691"/>
      <c r="BT32" s="691"/>
      <c r="BU32" s="691"/>
      <c r="BV32" s="691"/>
      <c r="BW32" s="691"/>
      <c r="BX32" s="665">
        <v>96.9</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255532</v>
      </c>
      <c r="S33" s="660"/>
      <c r="T33" s="660"/>
      <c r="U33" s="660"/>
      <c r="V33" s="660"/>
      <c r="W33" s="660"/>
      <c r="X33" s="660"/>
      <c r="Y33" s="661"/>
      <c r="Z33" s="662">
        <v>0.8</v>
      </c>
      <c r="AA33" s="662"/>
      <c r="AB33" s="662"/>
      <c r="AC33" s="662"/>
      <c r="AD33" s="663">
        <v>41371</v>
      </c>
      <c r="AE33" s="663"/>
      <c r="AF33" s="663"/>
      <c r="AG33" s="663"/>
      <c r="AH33" s="663"/>
      <c r="AI33" s="663"/>
      <c r="AJ33" s="663"/>
      <c r="AK33" s="663"/>
      <c r="AL33" s="664">
        <v>0.2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99.6</v>
      </c>
      <c r="BH33" s="718"/>
      <c r="BI33" s="718"/>
      <c r="BJ33" s="718"/>
      <c r="BK33" s="718"/>
      <c r="BL33" s="718"/>
      <c r="BM33" s="719">
        <v>99.1</v>
      </c>
      <c r="BN33" s="718"/>
      <c r="BO33" s="718"/>
      <c r="BP33" s="718"/>
      <c r="BQ33" s="720"/>
      <c r="BR33" s="717">
        <v>99.6</v>
      </c>
      <c r="BS33" s="718"/>
      <c r="BT33" s="718"/>
      <c r="BU33" s="718"/>
      <c r="BV33" s="718"/>
      <c r="BW33" s="718"/>
      <c r="BX33" s="719">
        <v>99.1</v>
      </c>
      <c r="BY33" s="718"/>
      <c r="BZ33" s="718"/>
      <c r="CA33" s="718"/>
      <c r="CB33" s="720"/>
      <c r="CD33" s="656" t="s">
        <v>307</v>
      </c>
      <c r="CE33" s="657"/>
      <c r="CF33" s="657"/>
      <c r="CG33" s="657"/>
      <c r="CH33" s="657"/>
      <c r="CI33" s="657"/>
      <c r="CJ33" s="657"/>
      <c r="CK33" s="657"/>
      <c r="CL33" s="657"/>
      <c r="CM33" s="657"/>
      <c r="CN33" s="657"/>
      <c r="CO33" s="657"/>
      <c r="CP33" s="657"/>
      <c r="CQ33" s="658"/>
      <c r="CR33" s="659">
        <v>13682842</v>
      </c>
      <c r="CS33" s="691"/>
      <c r="CT33" s="691"/>
      <c r="CU33" s="691"/>
      <c r="CV33" s="691"/>
      <c r="CW33" s="691"/>
      <c r="CX33" s="691"/>
      <c r="CY33" s="692"/>
      <c r="CZ33" s="664">
        <v>43.9</v>
      </c>
      <c r="DA33" s="689"/>
      <c r="DB33" s="689"/>
      <c r="DC33" s="693"/>
      <c r="DD33" s="668">
        <v>10255102</v>
      </c>
      <c r="DE33" s="691"/>
      <c r="DF33" s="691"/>
      <c r="DG33" s="691"/>
      <c r="DH33" s="691"/>
      <c r="DI33" s="691"/>
      <c r="DJ33" s="691"/>
      <c r="DK33" s="692"/>
      <c r="DL33" s="668">
        <v>7885782</v>
      </c>
      <c r="DM33" s="691"/>
      <c r="DN33" s="691"/>
      <c r="DO33" s="691"/>
      <c r="DP33" s="691"/>
      <c r="DQ33" s="691"/>
      <c r="DR33" s="691"/>
      <c r="DS33" s="691"/>
      <c r="DT33" s="691"/>
      <c r="DU33" s="691"/>
      <c r="DV33" s="692"/>
      <c r="DW33" s="664">
        <v>42.5</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167471</v>
      </c>
      <c r="S34" s="660"/>
      <c r="T34" s="660"/>
      <c r="U34" s="660"/>
      <c r="V34" s="660"/>
      <c r="W34" s="660"/>
      <c r="X34" s="660"/>
      <c r="Y34" s="661"/>
      <c r="Z34" s="662">
        <v>0.5</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6456474</v>
      </c>
      <c r="CS34" s="660"/>
      <c r="CT34" s="660"/>
      <c r="CU34" s="660"/>
      <c r="CV34" s="660"/>
      <c r="CW34" s="660"/>
      <c r="CX34" s="660"/>
      <c r="CY34" s="661"/>
      <c r="CZ34" s="664">
        <v>20.7</v>
      </c>
      <c r="DA34" s="689"/>
      <c r="DB34" s="689"/>
      <c r="DC34" s="693"/>
      <c r="DD34" s="668">
        <v>4461046</v>
      </c>
      <c r="DE34" s="660"/>
      <c r="DF34" s="660"/>
      <c r="DG34" s="660"/>
      <c r="DH34" s="660"/>
      <c r="DI34" s="660"/>
      <c r="DJ34" s="660"/>
      <c r="DK34" s="661"/>
      <c r="DL34" s="668">
        <v>3937567</v>
      </c>
      <c r="DM34" s="660"/>
      <c r="DN34" s="660"/>
      <c r="DO34" s="660"/>
      <c r="DP34" s="660"/>
      <c r="DQ34" s="660"/>
      <c r="DR34" s="660"/>
      <c r="DS34" s="660"/>
      <c r="DT34" s="660"/>
      <c r="DU34" s="660"/>
      <c r="DV34" s="661"/>
      <c r="DW34" s="664">
        <v>21.2</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1387510</v>
      </c>
      <c r="S35" s="660"/>
      <c r="T35" s="660"/>
      <c r="U35" s="660"/>
      <c r="V35" s="660"/>
      <c r="W35" s="660"/>
      <c r="X35" s="660"/>
      <c r="Y35" s="661"/>
      <c r="Z35" s="662">
        <v>4.3</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332759</v>
      </c>
      <c r="CS35" s="691"/>
      <c r="CT35" s="691"/>
      <c r="CU35" s="691"/>
      <c r="CV35" s="691"/>
      <c r="CW35" s="691"/>
      <c r="CX35" s="691"/>
      <c r="CY35" s="692"/>
      <c r="CZ35" s="664">
        <v>1.1000000000000001</v>
      </c>
      <c r="DA35" s="689"/>
      <c r="DB35" s="689"/>
      <c r="DC35" s="693"/>
      <c r="DD35" s="668">
        <v>312641</v>
      </c>
      <c r="DE35" s="691"/>
      <c r="DF35" s="691"/>
      <c r="DG35" s="691"/>
      <c r="DH35" s="691"/>
      <c r="DI35" s="691"/>
      <c r="DJ35" s="691"/>
      <c r="DK35" s="692"/>
      <c r="DL35" s="668">
        <v>293179</v>
      </c>
      <c r="DM35" s="691"/>
      <c r="DN35" s="691"/>
      <c r="DO35" s="691"/>
      <c r="DP35" s="691"/>
      <c r="DQ35" s="691"/>
      <c r="DR35" s="691"/>
      <c r="DS35" s="691"/>
      <c r="DT35" s="691"/>
      <c r="DU35" s="691"/>
      <c r="DV35" s="692"/>
      <c r="DW35" s="664">
        <v>1.6</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674095</v>
      </c>
      <c r="S36" s="660"/>
      <c r="T36" s="660"/>
      <c r="U36" s="660"/>
      <c r="V36" s="660"/>
      <c r="W36" s="660"/>
      <c r="X36" s="660"/>
      <c r="Y36" s="661"/>
      <c r="Z36" s="662">
        <v>2.1</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2579365</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82817</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4551842</v>
      </c>
      <c r="CS36" s="660"/>
      <c r="CT36" s="660"/>
      <c r="CU36" s="660"/>
      <c r="CV36" s="660"/>
      <c r="CW36" s="660"/>
      <c r="CX36" s="660"/>
      <c r="CY36" s="661"/>
      <c r="CZ36" s="664">
        <v>14.6</v>
      </c>
      <c r="DA36" s="689"/>
      <c r="DB36" s="689"/>
      <c r="DC36" s="693"/>
      <c r="DD36" s="668">
        <v>3791987</v>
      </c>
      <c r="DE36" s="660"/>
      <c r="DF36" s="660"/>
      <c r="DG36" s="660"/>
      <c r="DH36" s="660"/>
      <c r="DI36" s="660"/>
      <c r="DJ36" s="660"/>
      <c r="DK36" s="661"/>
      <c r="DL36" s="668">
        <v>2461465</v>
      </c>
      <c r="DM36" s="660"/>
      <c r="DN36" s="660"/>
      <c r="DO36" s="660"/>
      <c r="DP36" s="660"/>
      <c r="DQ36" s="660"/>
      <c r="DR36" s="660"/>
      <c r="DS36" s="660"/>
      <c r="DT36" s="660"/>
      <c r="DU36" s="660"/>
      <c r="DV36" s="661"/>
      <c r="DW36" s="664">
        <v>13.3</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1778257</v>
      </c>
      <c r="S37" s="660"/>
      <c r="T37" s="660"/>
      <c r="U37" s="660"/>
      <c r="V37" s="660"/>
      <c r="W37" s="660"/>
      <c r="X37" s="660"/>
      <c r="Y37" s="661"/>
      <c r="Z37" s="662">
        <v>5.5</v>
      </c>
      <c r="AA37" s="662"/>
      <c r="AB37" s="662"/>
      <c r="AC37" s="662"/>
      <c r="AD37" s="663">
        <v>43661</v>
      </c>
      <c r="AE37" s="663"/>
      <c r="AF37" s="663"/>
      <c r="AG37" s="663"/>
      <c r="AH37" s="663"/>
      <c r="AI37" s="663"/>
      <c r="AJ37" s="663"/>
      <c r="AK37" s="663"/>
      <c r="AL37" s="664">
        <v>0.2</v>
      </c>
      <c r="AM37" s="665"/>
      <c r="AN37" s="665"/>
      <c r="AO37" s="666"/>
      <c r="AQ37" s="722" t="s">
        <v>319</v>
      </c>
      <c r="AR37" s="723"/>
      <c r="AS37" s="723"/>
      <c r="AT37" s="723"/>
      <c r="AU37" s="723"/>
      <c r="AV37" s="723"/>
      <c r="AW37" s="723"/>
      <c r="AX37" s="723"/>
      <c r="AY37" s="724"/>
      <c r="AZ37" s="659">
        <v>500000</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-208061</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2618106</v>
      </c>
      <c r="CS37" s="691"/>
      <c r="CT37" s="691"/>
      <c r="CU37" s="691"/>
      <c r="CV37" s="691"/>
      <c r="CW37" s="691"/>
      <c r="CX37" s="691"/>
      <c r="CY37" s="692"/>
      <c r="CZ37" s="664">
        <v>8.4</v>
      </c>
      <c r="DA37" s="689"/>
      <c r="DB37" s="689"/>
      <c r="DC37" s="693"/>
      <c r="DD37" s="668">
        <v>2063085</v>
      </c>
      <c r="DE37" s="691"/>
      <c r="DF37" s="691"/>
      <c r="DG37" s="691"/>
      <c r="DH37" s="691"/>
      <c r="DI37" s="691"/>
      <c r="DJ37" s="691"/>
      <c r="DK37" s="692"/>
      <c r="DL37" s="668">
        <v>1650436</v>
      </c>
      <c r="DM37" s="691"/>
      <c r="DN37" s="691"/>
      <c r="DO37" s="691"/>
      <c r="DP37" s="691"/>
      <c r="DQ37" s="691"/>
      <c r="DR37" s="691"/>
      <c r="DS37" s="691"/>
      <c r="DT37" s="691"/>
      <c r="DU37" s="691"/>
      <c r="DV37" s="692"/>
      <c r="DW37" s="664">
        <v>8.9</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817600</v>
      </c>
      <c r="S38" s="660"/>
      <c r="T38" s="660"/>
      <c r="U38" s="660"/>
      <c r="V38" s="660"/>
      <c r="W38" s="660"/>
      <c r="X38" s="660"/>
      <c r="Y38" s="661"/>
      <c r="Z38" s="662">
        <v>2.5</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46458</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9470</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2021174</v>
      </c>
      <c r="CS38" s="660"/>
      <c r="CT38" s="660"/>
      <c r="CU38" s="660"/>
      <c r="CV38" s="660"/>
      <c r="CW38" s="660"/>
      <c r="CX38" s="660"/>
      <c r="CY38" s="661"/>
      <c r="CZ38" s="664">
        <v>6.5</v>
      </c>
      <c r="DA38" s="689"/>
      <c r="DB38" s="689"/>
      <c r="DC38" s="693"/>
      <c r="DD38" s="668">
        <v>1616336</v>
      </c>
      <c r="DE38" s="660"/>
      <c r="DF38" s="660"/>
      <c r="DG38" s="660"/>
      <c r="DH38" s="660"/>
      <c r="DI38" s="660"/>
      <c r="DJ38" s="660"/>
      <c r="DK38" s="661"/>
      <c r="DL38" s="668">
        <v>1193571</v>
      </c>
      <c r="DM38" s="660"/>
      <c r="DN38" s="660"/>
      <c r="DO38" s="660"/>
      <c r="DP38" s="660"/>
      <c r="DQ38" s="660"/>
      <c r="DR38" s="660"/>
      <c r="DS38" s="660"/>
      <c r="DT38" s="660"/>
      <c r="DU38" s="660"/>
      <c r="DV38" s="661"/>
      <c r="DW38" s="664">
        <v>6.4</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16876</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14193</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208593</v>
      </c>
      <c r="CS39" s="691"/>
      <c r="CT39" s="691"/>
      <c r="CU39" s="691"/>
      <c r="CV39" s="691"/>
      <c r="CW39" s="691"/>
      <c r="CX39" s="691"/>
      <c r="CY39" s="692"/>
      <c r="CZ39" s="664">
        <v>0.7</v>
      </c>
      <c r="DA39" s="689"/>
      <c r="DB39" s="689"/>
      <c r="DC39" s="693"/>
      <c r="DD39" s="668">
        <v>73092</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127000</v>
      </c>
      <c r="S40" s="660"/>
      <c r="T40" s="660"/>
      <c r="U40" s="660"/>
      <c r="V40" s="660"/>
      <c r="W40" s="660"/>
      <c r="X40" s="660"/>
      <c r="Y40" s="661"/>
      <c r="Z40" s="662">
        <v>0.4</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11733</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103</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112000</v>
      </c>
      <c r="CS40" s="660"/>
      <c r="CT40" s="660"/>
      <c r="CU40" s="660"/>
      <c r="CV40" s="660"/>
      <c r="CW40" s="660"/>
      <c r="CX40" s="660"/>
      <c r="CY40" s="661"/>
      <c r="CZ40" s="664">
        <v>0.4</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32453308</v>
      </c>
      <c r="S41" s="732"/>
      <c r="T41" s="732"/>
      <c r="U41" s="732"/>
      <c r="V41" s="732"/>
      <c r="W41" s="732"/>
      <c r="X41" s="732"/>
      <c r="Y41" s="736"/>
      <c r="Z41" s="737">
        <v>100</v>
      </c>
      <c r="AA41" s="737"/>
      <c r="AB41" s="737"/>
      <c r="AC41" s="737"/>
      <c r="AD41" s="738">
        <v>18431199</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845905</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1158393</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354</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1960848</v>
      </c>
      <c r="CS42" s="691"/>
      <c r="CT42" s="691"/>
      <c r="CU42" s="691"/>
      <c r="CV42" s="691"/>
      <c r="CW42" s="691"/>
      <c r="CX42" s="691"/>
      <c r="CY42" s="692"/>
      <c r="CZ42" s="664">
        <v>6.3</v>
      </c>
      <c r="DA42" s="689"/>
      <c r="DB42" s="689"/>
      <c r="DC42" s="693"/>
      <c r="DD42" s="668">
        <v>870735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119495</v>
      </c>
      <c r="CS43" s="691"/>
      <c r="CT43" s="691"/>
      <c r="CU43" s="691"/>
      <c r="CV43" s="691"/>
      <c r="CW43" s="691"/>
      <c r="CX43" s="691"/>
      <c r="CY43" s="692"/>
      <c r="CZ43" s="664">
        <v>0.4</v>
      </c>
      <c r="DA43" s="689"/>
      <c r="DB43" s="689"/>
      <c r="DC43" s="693"/>
      <c r="DD43" s="668">
        <v>119495</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1960848</v>
      </c>
      <c r="CS44" s="660"/>
      <c r="CT44" s="660"/>
      <c r="CU44" s="660"/>
      <c r="CV44" s="660"/>
      <c r="CW44" s="660"/>
      <c r="CX44" s="660"/>
      <c r="CY44" s="661"/>
      <c r="CZ44" s="664">
        <v>6.3</v>
      </c>
      <c r="DA44" s="665"/>
      <c r="DB44" s="665"/>
      <c r="DC44" s="671"/>
      <c r="DD44" s="668">
        <v>870735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158399</v>
      </c>
      <c r="CS45" s="691"/>
      <c r="CT45" s="691"/>
      <c r="CU45" s="691"/>
      <c r="CV45" s="691"/>
      <c r="CW45" s="691"/>
      <c r="CX45" s="691"/>
      <c r="CY45" s="692"/>
      <c r="CZ45" s="664">
        <v>0.5</v>
      </c>
      <c r="DA45" s="689"/>
      <c r="DB45" s="689"/>
      <c r="DC45" s="693"/>
      <c r="DD45" s="668">
        <v>14162</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1770055</v>
      </c>
      <c r="CS46" s="660"/>
      <c r="CT46" s="660"/>
      <c r="CU46" s="660"/>
      <c r="CV46" s="660"/>
      <c r="CW46" s="660"/>
      <c r="CX46" s="660"/>
      <c r="CY46" s="661"/>
      <c r="CZ46" s="664">
        <v>5.7</v>
      </c>
      <c r="DA46" s="665"/>
      <c r="DB46" s="665"/>
      <c r="DC46" s="671"/>
      <c r="DD46" s="668">
        <v>849060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31151282</v>
      </c>
      <c r="CS49" s="718"/>
      <c r="CT49" s="718"/>
      <c r="CU49" s="718"/>
      <c r="CV49" s="718"/>
      <c r="CW49" s="718"/>
      <c r="CX49" s="718"/>
      <c r="CY49" s="747"/>
      <c r="CZ49" s="739">
        <v>100</v>
      </c>
      <c r="DA49" s="748"/>
      <c r="DB49" s="748"/>
      <c r="DC49" s="749"/>
      <c r="DD49" s="750">
        <v>21511626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WshGGlJRP6ueYJ+l4yeQuQYxdBe1/ABljSxBr1a3qNKY21uEId/1DTz8kNFEPK7StIckPD5PNj5DC2bys81eSg==" saltValue="W/pAEw48FNwiGMnDBciaP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32484</v>
      </c>
      <c r="R7" s="789"/>
      <c r="S7" s="789"/>
      <c r="T7" s="789"/>
      <c r="U7" s="789"/>
      <c r="V7" s="789">
        <v>31182</v>
      </c>
      <c r="W7" s="789"/>
      <c r="X7" s="789"/>
      <c r="Y7" s="789"/>
      <c r="Z7" s="789"/>
      <c r="AA7" s="789">
        <v>1302</v>
      </c>
      <c r="AB7" s="789"/>
      <c r="AC7" s="789"/>
      <c r="AD7" s="789"/>
      <c r="AE7" s="790"/>
      <c r="AF7" s="791">
        <v>1239</v>
      </c>
      <c r="AG7" s="792"/>
      <c r="AH7" s="792"/>
      <c r="AI7" s="792"/>
      <c r="AJ7" s="793"/>
      <c r="AK7" s="794">
        <v>1388</v>
      </c>
      <c r="AL7" s="795"/>
      <c r="AM7" s="795"/>
      <c r="AN7" s="795"/>
      <c r="AO7" s="795"/>
      <c r="AP7" s="795">
        <v>14791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v>32453</v>
      </c>
      <c r="R23" s="829"/>
      <c r="S23" s="829"/>
      <c r="T23" s="829"/>
      <c r="U23" s="829"/>
      <c r="V23" s="829">
        <v>31151</v>
      </c>
      <c r="W23" s="829"/>
      <c r="X23" s="829"/>
      <c r="Y23" s="829"/>
      <c r="Z23" s="829"/>
      <c r="AA23" s="829">
        <v>1302</v>
      </c>
      <c r="AB23" s="829"/>
      <c r="AC23" s="829"/>
      <c r="AD23" s="829"/>
      <c r="AE23" s="830"/>
      <c r="AF23" s="831">
        <v>1239</v>
      </c>
      <c r="AG23" s="829"/>
      <c r="AH23" s="829"/>
      <c r="AI23" s="829"/>
      <c r="AJ23" s="832"/>
      <c r="AK23" s="833"/>
      <c r="AL23" s="834"/>
      <c r="AM23" s="834"/>
      <c r="AN23" s="834"/>
      <c r="AO23" s="834"/>
      <c r="AP23" s="829">
        <v>14791</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388</v>
      </c>
      <c r="C28" s="786"/>
      <c r="D28" s="786"/>
      <c r="E28" s="786"/>
      <c r="F28" s="786"/>
      <c r="G28" s="786"/>
      <c r="H28" s="786"/>
      <c r="I28" s="786"/>
      <c r="J28" s="786"/>
      <c r="K28" s="786"/>
      <c r="L28" s="786"/>
      <c r="M28" s="786"/>
      <c r="N28" s="786"/>
      <c r="O28" s="786"/>
      <c r="P28" s="787"/>
      <c r="Q28" s="858">
        <v>7578</v>
      </c>
      <c r="R28" s="859"/>
      <c r="S28" s="859"/>
      <c r="T28" s="859"/>
      <c r="U28" s="859"/>
      <c r="V28" s="859">
        <v>7495</v>
      </c>
      <c r="W28" s="859"/>
      <c r="X28" s="859"/>
      <c r="Y28" s="859"/>
      <c r="Z28" s="859"/>
      <c r="AA28" s="859">
        <v>83</v>
      </c>
      <c r="AB28" s="859"/>
      <c r="AC28" s="859"/>
      <c r="AD28" s="859"/>
      <c r="AE28" s="860"/>
      <c r="AF28" s="861">
        <v>83</v>
      </c>
      <c r="AG28" s="859"/>
      <c r="AH28" s="859"/>
      <c r="AI28" s="859"/>
      <c r="AJ28" s="862"/>
      <c r="AK28" s="863">
        <v>846</v>
      </c>
      <c r="AL28" s="864"/>
      <c r="AM28" s="864"/>
      <c r="AN28" s="864"/>
      <c r="AO28" s="864"/>
      <c r="AP28" s="864" t="s">
        <v>544</v>
      </c>
      <c r="AQ28" s="864"/>
      <c r="AR28" s="864"/>
      <c r="AS28" s="864"/>
      <c r="AT28" s="864"/>
      <c r="AU28" s="864" t="s">
        <v>544</v>
      </c>
      <c r="AV28" s="864"/>
      <c r="AW28" s="864"/>
      <c r="AX28" s="864"/>
      <c r="AY28" s="864"/>
      <c r="AZ28" s="865" t="s">
        <v>544</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1439</v>
      </c>
      <c r="R29" s="820"/>
      <c r="S29" s="820"/>
      <c r="T29" s="820"/>
      <c r="U29" s="820"/>
      <c r="V29" s="820">
        <v>1426</v>
      </c>
      <c r="W29" s="820"/>
      <c r="X29" s="820"/>
      <c r="Y29" s="820"/>
      <c r="Z29" s="820"/>
      <c r="AA29" s="820">
        <v>13</v>
      </c>
      <c r="AB29" s="820"/>
      <c r="AC29" s="820"/>
      <c r="AD29" s="820"/>
      <c r="AE29" s="821"/>
      <c r="AF29" s="822">
        <v>13</v>
      </c>
      <c r="AG29" s="823"/>
      <c r="AH29" s="823"/>
      <c r="AI29" s="823"/>
      <c r="AJ29" s="824"/>
      <c r="AK29" s="870">
        <v>232</v>
      </c>
      <c r="AL29" s="866"/>
      <c r="AM29" s="866"/>
      <c r="AN29" s="866"/>
      <c r="AO29" s="866"/>
      <c r="AP29" s="866" t="s">
        <v>544</v>
      </c>
      <c r="AQ29" s="866"/>
      <c r="AR29" s="866"/>
      <c r="AS29" s="866"/>
      <c r="AT29" s="866"/>
      <c r="AU29" s="866" t="s">
        <v>544</v>
      </c>
      <c r="AV29" s="866"/>
      <c r="AW29" s="866"/>
      <c r="AX29" s="866"/>
      <c r="AY29" s="866"/>
      <c r="AZ29" s="867" t="s">
        <v>544</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1267</v>
      </c>
      <c r="R30" s="820"/>
      <c r="S30" s="820"/>
      <c r="T30" s="820"/>
      <c r="U30" s="820"/>
      <c r="V30" s="820">
        <v>1096</v>
      </c>
      <c r="W30" s="820"/>
      <c r="X30" s="820"/>
      <c r="Y30" s="820"/>
      <c r="Z30" s="820"/>
      <c r="AA30" s="820">
        <v>171</v>
      </c>
      <c r="AB30" s="820"/>
      <c r="AC30" s="820"/>
      <c r="AD30" s="820"/>
      <c r="AE30" s="821"/>
      <c r="AF30" s="822">
        <v>405</v>
      </c>
      <c r="AG30" s="823"/>
      <c r="AH30" s="823"/>
      <c r="AI30" s="823"/>
      <c r="AJ30" s="824"/>
      <c r="AK30" s="866">
        <v>10</v>
      </c>
      <c r="AL30" s="866"/>
      <c r="AM30" s="866"/>
      <c r="AN30" s="866"/>
      <c r="AO30" s="866"/>
      <c r="AP30" s="866">
        <v>1740</v>
      </c>
      <c r="AQ30" s="866"/>
      <c r="AR30" s="866"/>
      <c r="AS30" s="866"/>
      <c r="AT30" s="866"/>
      <c r="AU30" s="866">
        <v>26</v>
      </c>
      <c r="AV30" s="866"/>
      <c r="AW30" s="866"/>
      <c r="AX30" s="866"/>
      <c r="AY30" s="866"/>
      <c r="AZ30" s="867" t="s">
        <v>544</v>
      </c>
      <c r="BA30" s="867"/>
      <c r="BB30" s="867"/>
      <c r="BC30" s="867"/>
      <c r="BD30" s="867"/>
      <c r="BE30" s="868" t="s">
        <v>391</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1987</v>
      </c>
      <c r="R31" s="820"/>
      <c r="S31" s="820"/>
      <c r="T31" s="820"/>
      <c r="U31" s="820"/>
      <c r="V31" s="820">
        <v>1913</v>
      </c>
      <c r="W31" s="820"/>
      <c r="X31" s="820"/>
      <c r="Y31" s="820"/>
      <c r="Z31" s="820"/>
      <c r="AA31" s="820">
        <v>74</v>
      </c>
      <c r="AB31" s="820"/>
      <c r="AC31" s="820"/>
      <c r="AD31" s="820"/>
      <c r="AE31" s="821"/>
      <c r="AF31" s="822">
        <v>2034</v>
      </c>
      <c r="AG31" s="823"/>
      <c r="AH31" s="823"/>
      <c r="AI31" s="823"/>
      <c r="AJ31" s="824"/>
      <c r="AK31" s="870">
        <v>500</v>
      </c>
      <c r="AL31" s="866"/>
      <c r="AM31" s="866"/>
      <c r="AN31" s="866"/>
      <c r="AO31" s="866"/>
      <c r="AP31" s="866">
        <v>5153</v>
      </c>
      <c r="AQ31" s="866"/>
      <c r="AR31" s="866"/>
      <c r="AS31" s="866"/>
      <c r="AT31" s="866"/>
      <c r="AU31" s="866">
        <v>3772</v>
      </c>
      <c r="AV31" s="866"/>
      <c r="AW31" s="866"/>
      <c r="AX31" s="866"/>
      <c r="AY31" s="866"/>
      <c r="AZ31" s="867" t="s">
        <v>544</v>
      </c>
      <c r="BA31" s="867"/>
      <c r="BB31" s="867"/>
      <c r="BC31" s="867"/>
      <c r="BD31" s="867"/>
      <c r="BE31" s="868" t="s">
        <v>391</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376</v>
      </c>
      <c r="B63" s="825" t="s">
        <v>394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2534</v>
      </c>
      <c r="AG63" s="880"/>
      <c r="AH63" s="880"/>
      <c r="AI63" s="880"/>
      <c r="AJ63" s="881"/>
      <c r="AK63" s="882"/>
      <c r="AL63" s="877"/>
      <c r="AM63" s="877"/>
      <c r="AN63" s="877"/>
      <c r="AO63" s="877"/>
      <c r="AP63" s="880">
        <v>6893</v>
      </c>
      <c r="AQ63" s="880"/>
      <c r="AR63" s="880"/>
      <c r="AS63" s="880"/>
      <c r="AT63" s="880"/>
      <c r="AU63" s="880">
        <v>3798</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396</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397</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543</v>
      </c>
      <c r="C68" s="906"/>
      <c r="D68" s="906"/>
      <c r="E68" s="906"/>
      <c r="F68" s="906"/>
      <c r="G68" s="906"/>
      <c r="H68" s="906"/>
      <c r="I68" s="906"/>
      <c r="J68" s="906"/>
      <c r="K68" s="906"/>
      <c r="L68" s="906"/>
      <c r="M68" s="906"/>
      <c r="N68" s="906"/>
      <c r="O68" s="906"/>
      <c r="P68" s="907"/>
      <c r="Q68" s="908">
        <v>3974</v>
      </c>
      <c r="R68" s="902"/>
      <c r="S68" s="902"/>
      <c r="T68" s="902"/>
      <c r="U68" s="902"/>
      <c r="V68" s="902">
        <v>3967</v>
      </c>
      <c r="W68" s="902"/>
      <c r="X68" s="902"/>
      <c r="Y68" s="902"/>
      <c r="Z68" s="902"/>
      <c r="AA68" s="902">
        <v>7</v>
      </c>
      <c r="AB68" s="902"/>
      <c r="AC68" s="902"/>
      <c r="AD68" s="902"/>
      <c r="AE68" s="902"/>
      <c r="AF68" s="902">
        <v>6</v>
      </c>
      <c r="AG68" s="902"/>
      <c r="AH68" s="902"/>
      <c r="AI68" s="902"/>
      <c r="AJ68" s="902"/>
      <c r="AK68" s="902" t="s">
        <v>544</v>
      </c>
      <c r="AL68" s="902"/>
      <c r="AM68" s="902"/>
      <c r="AN68" s="902"/>
      <c r="AO68" s="902"/>
      <c r="AP68" s="902" t="s">
        <v>544</v>
      </c>
      <c r="AQ68" s="902"/>
      <c r="AR68" s="902"/>
      <c r="AS68" s="902"/>
      <c r="AT68" s="902"/>
      <c r="AU68" s="902" t="s">
        <v>544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545</v>
      </c>
      <c r="C69" s="910"/>
      <c r="D69" s="910"/>
      <c r="E69" s="910"/>
      <c r="F69" s="910"/>
      <c r="G69" s="910"/>
      <c r="H69" s="910"/>
      <c r="I69" s="910"/>
      <c r="J69" s="910"/>
      <c r="K69" s="910"/>
      <c r="L69" s="910"/>
      <c r="M69" s="910"/>
      <c r="N69" s="910"/>
      <c r="O69" s="910"/>
      <c r="P69" s="911"/>
      <c r="Q69" s="912">
        <v>239</v>
      </c>
      <c r="R69" s="866"/>
      <c r="S69" s="866"/>
      <c r="T69" s="866"/>
      <c r="U69" s="866"/>
      <c r="V69" s="866">
        <v>230</v>
      </c>
      <c r="W69" s="866"/>
      <c r="X69" s="866"/>
      <c r="Y69" s="866"/>
      <c r="Z69" s="866"/>
      <c r="AA69" s="866">
        <v>9</v>
      </c>
      <c r="AB69" s="866"/>
      <c r="AC69" s="866"/>
      <c r="AD69" s="866"/>
      <c r="AE69" s="866"/>
      <c r="AF69" s="866">
        <v>10</v>
      </c>
      <c r="AG69" s="866"/>
      <c r="AH69" s="866"/>
      <c r="AI69" s="866"/>
      <c r="AJ69" s="866"/>
      <c r="AK69" s="866">
        <v>217</v>
      </c>
      <c r="AL69" s="866"/>
      <c r="AM69" s="866"/>
      <c r="AN69" s="866"/>
      <c r="AO69" s="866"/>
      <c r="AP69" s="866" t="s">
        <v>544</v>
      </c>
      <c r="AQ69" s="866"/>
      <c r="AR69" s="866"/>
      <c r="AS69" s="866"/>
      <c r="AT69" s="866"/>
      <c r="AU69" s="866" t="s">
        <v>544</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546</v>
      </c>
      <c r="C70" s="910"/>
      <c r="D70" s="910"/>
      <c r="E70" s="910"/>
      <c r="F70" s="910"/>
      <c r="G70" s="910"/>
      <c r="H70" s="910"/>
      <c r="I70" s="910"/>
      <c r="J70" s="910"/>
      <c r="K70" s="910"/>
      <c r="L70" s="910"/>
      <c r="M70" s="910"/>
      <c r="N70" s="910"/>
      <c r="O70" s="910"/>
      <c r="P70" s="911"/>
      <c r="Q70" s="912">
        <v>10202</v>
      </c>
      <c r="R70" s="866"/>
      <c r="S70" s="866"/>
      <c r="T70" s="866"/>
      <c r="U70" s="866"/>
      <c r="V70" s="866">
        <v>10179</v>
      </c>
      <c r="W70" s="866"/>
      <c r="X70" s="866"/>
      <c r="Y70" s="866"/>
      <c r="Z70" s="866"/>
      <c r="AA70" s="866">
        <v>23</v>
      </c>
      <c r="AB70" s="866"/>
      <c r="AC70" s="866"/>
      <c r="AD70" s="866"/>
      <c r="AE70" s="866"/>
      <c r="AF70" s="866">
        <v>23</v>
      </c>
      <c r="AG70" s="866"/>
      <c r="AH70" s="866"/>
      <c r="AI70" s="866"/>
      <c r="AJ70" s="866"/>
      <c r="AK70" s="866">
        <v>1392</v>
      </c>
      <c r="AL70" s="866"/>
      <c r="AM70" s="866"/>
      <c r="AN70" s="866"/>
      <c r="AO70" s="866"/>
      <c r="AP70" s="866">
        <v>8541</v>
      </c>
      <c r="AQ70" s="866"/>
      <c r="AR70" s="866"/>
      <c r="AS70" s="866"/>
      <c r="AT70" s="866"/>
      <c r="AU70" s="866">
        <v>3630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547</v>
      </c>
      <c r="C71" s="910"/>
      <c r="D71" s="910"/>
      <c r="E71" s="910"/>
      <c r="F71" s="910"/>
      <c r="G71" s="910"/>
      <c r="H71" s="910"/>
      <c r="I71" s="910"/>
      <c r="J71" s="910"/>
      <c r="K71" s="910"/>
      <c r="L71" s="910"/>
      <c r="M71" s="910"/>
      <c r="N71" s="910"/>
      <c r="O71" s="910"/>
      <c r="P71" s="911"/>
      <c r="Q71" s="912">
        <v>54</v>
      </c>
      <c r="R71" s="866"/>
      <c r="S71" s="866"/>
      <c r="T71" s="866"/>
      <c r="U71" s="866"/>
      <c r="V71" s="866">
        <v>51</v>
      </c>
      <c r="W71" s="866"/>
      <c r="X71" s="866"/>
      <c r="Y71" s="866"/>
      <c r="Z71" s="866"/>
      <c r="AA71" s="866">
        <v>3</v>
      </c>
      <c r="AB71" s="866"/>
      <c r="AC71" s="866"/>
      <c r="AD71" s="866"/>
      <c r="AE71" s="866"/>
      <c r="AF71" s="866">
        <v>3</v>
      </c>
      <c r="AG71" s="866"/>
      <c r="AH71" s="866"/>
      <c r="AI71" s="866"/>
      <c r="AJ71" s="866"/>
      <c r="AK71" s="866">
        <v>52</v>
      </c>
      <c r="AL71" s="866"/>
      <c r="AM71" s="866"/>
      <c r="AN71" s="866"/>
      <c r="AO71" s="866"/>
      <c r="AP71" s="866" t="s">
        <v>544</v>
      </c>
      <c r="AQ71" s="866"/>
      <c r="AR71" s="866"/>
      <c r="AS71" s="866"/>
      <c r="AT71" s="866"/>
      <c r="AU71" s="866" t="s">
        <v>544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548</v>
      </c>
      <c r="C72" s="910"/>
      <c r="D72" s="910"/>
      <c r="E72" s="910"/>
      <c r="F72" s="910"/>
      <c r="G72" s="910"/>
      <c r="H72" s="910"/>
      <c r="I72" s="910"/>
      <c r="J72" s="910"/>
      <c r="K72" s="910"/>
      <c r="L72" s="910"/>
      <c r="M72" s="910"/>
      <c r="N72" s="910"/>
      <c r="O72" s="910"/>
      <c r="P72" s="911"/>
      <c r="Q72" s="912">
        <v>161</v>
      </c>
      <c r="R72" s="866"/>
      <c r="S72" s="866"/>
      <c r="T72" s="866"/>
      <c r="U72" s="866"/>
      <c r="V72" s="866">
        <v>156</v>
      </c>
      <c r="W72" s="866"/>
      <c r="X72" s="866"/>
      <c r="Y72" s="866"/>
      <c r="Z72" s="866"/>
      <c r="AA72" s="866">
        <v>5</v>
      </c>
      <c r="AB72" s="866"/>
      <c r="AC72" s="866"/>
      <c r="AD72" s="866"/>
      <c r="AE72" s="866"/>
      <c r="AF72" s="866">
        <v>5</v>
      </c>
      <c r="AG72" s="866"/>
      <c r="AH72" s="866"/>
      <c r="AI72" s="866"/>
      <c r="AJ72" s="866"/>
      <c r="AK72" s="866">
        <v>135</v>
      </c>
      <c r="AL72" s="866"/>
      <c r="AM72" s="866"/>
      <c r="AN72" s="866"/>
      <c r="AO72" s="866"/>
      <c r="AP72" s="866" t="s">
        <v>544</v>
      </c>
      <c r="AQ72" s="866"/>
      <c r="AR72" s="866"/>
      <c r="AS72" s="866"/>
      <c r="AT72" s="866"/>
      <c r="AU72" s="866" t="s">
        <v>544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549</v>
      </c>
      <c r="C73" s="910"/>
      <c r="D73" s="910"/>
      <c r="E73" s="910"/>
      <c r="F73" s="910"/>
      <c r="G73" s="910"/>
      <c r="H73" s="910"/>
      <c r="I73" s="910"/>
      <c r="J73" s="910"/>
      <c r="K73" s="910"/>
      <c r="L73" s="910"/>
      <c r="M73" s="910"/>
      <c r="N73" s="910"/>
      <c r="O73" s="910"/>
      <c r="P73" s="911"/>
      <c r="Q73" s="912">
        <v>15032</v>
      </c>
      <c r="R73" s="866"/>
      <c r="S73" s="866"/>
      <c r="T73" s="866"/>
      <c r="U73" s="866"/>
      <c r="V73" s="866">
        <v>14623</v>
      </c>
      <c r="W73" s="866"/>
      <c r="X73" s="866"/>
      <c r="Y73" s="866"/>
      <c r="Z73" s="866"/>
      <c r="AA73" s="866">
        <v>409</v>
      </c>
      <c r="AB73" s="866"/>
      <c r="AC73" s="866"/>
      <c r="AD73" s="866"/>
      <c r="AE73" s="866"/>
      <c r="AF73" s="866">
        <v>5837</v>
      </c>
      <c r="AG73" s="866"/>
      <c r="AH73" s="866"/>
      <c r="AI73" s="866"/>
      <c r="AJ73" s="866"/>
      <c r="AK73" s="866">
        <v>2092</v>
      </c>
      <c r="AL73" s="866"/>
      <c r="AM73" s="866"/>
      <c r="AN73" s="866"/>
      <c r="AO73" s="866"/>
      <c r="AP73" s="866">
        <v>13334</v>
      </c>
      <c r="AQ73" s="866"/>
      <c r="AR73" s="866"/>
      <c r="AS73" s="866"/>
      <c r="AT73" s="866"/>
      <c r="AU73" s="866">
        <v>5094</v>
      </c>
      <c r="AV73" s="866"/>
      <c r="AW73" s="866"/>
      <c r="AX73" s="866"/>
      <c r="AY73" s="866"/>
      <c r="AZ73" s="868" t="s">
        <v>550</v>
      </c>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551</v>
      </c>
      <c r="C74" s="910"/>
      <c r="D74" s="910"/>
      <c r="E74" s="910"/>
      <c r="F74" s="910"/>
      <c r="G74" s="910"/>
      <c r="H74" s="910"/>
      <c r="I74" s="910"/>
      <c r="J74" s="910"/>
      <c r="K74" s="910"/>
      <c r="L74" s="910"/>
      <c r="M74" s="910"/>
      <c r="N74" s="910"/>
      <c r="O74" s="910"/>
      <c r="P74" s="911"/>
      <c r="Q74" s="912">
        <v>4232</v>
      </c>
      <c r="R74" s="866"/>
      <c r="S74" s="866"/>
      <c r="T74" s="866"/>
      <c r="U74" s="866"/>
      <c r="V74" s="866">
        <v>4215</v>
      </c>
      <c r="W74" s="866"/>
      <c r="X74" s="866"/>
      <c r="Y74" s="866"/>
      <c r="Z74" s="866"/>
      <c r="AA74" s="866">
        <v>17</v>
      </c>
      <c r="AB74" s="866"/>
      <c r="AC74" s="866"/>
      <c r="AD74" s="866"/>
      <c r="AE74" s="866"/>
      <c r="AF74" s="866">
        <v>17</v>
      </c>
      <c r="AG74" s="866"/>
      <c r="AH74" s="866"/>
      <c r="AI74" s="866"/>
      <c r="AJ74" s="866"/>
      <c r="AK74" s="866">
        <v>203</v>
      </c>
      <c r="AL74" s="866"/>
      <c r="AM74" s="866"/>
      <c r="AN74" s="866"/>
      <c r="AO74" s="866"/>
      <c r="AP74" s="866" t="s">
        <v>544</v>
      </c>
      <c r="AQ74" s="866"/>
      <c r="AR74" s="866"/>
      <c r="AS74" s="866"/>
      <c r="AT74" s="866"/>
      <c r="AU74" s="866" t="s">
        <v>544</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552</v>
      </c>
      <c r="C75" s="910"/>
      <c r="D75" s="910"/>
      <c r="E75" s="910"/>
      <c r="F75" s="910"/>
      <c r="G75" s="910"/>
      <c r="H75" s="910"/>
      <c r="I75" s="910"/>
      <c r="J75" s="910"/>
      <c r="K75" s="910"/>
      <c r="L75" s="910"/>
      <c r="M75" s="910"/>
      <c r="N75" s="910"/>
      <c r="O75" s="910"/>
      <c r="P75" s="911"/>
      <c r="Q75" s="913">
        <v>25813</v>
      </c>
      <c r="R75" s="914"/>
      <c r="S75" s="914"/>
      <c r="T75" s="914"/>
      <c r="U75" s="870"/>
      <c r="V75" s="915">
        <v>25202</v>
      </c>
      <c r="W75" s="914"/>
      <c r="X75" s="914"/>
      <c r="Y75" s="914"/>
      <c r="Z75" s="870"/>
      <c r="AA75" s="915">
        <v>611</v>
      </c>
      <c r="AB75" s="914"/>
      <c r="AC75" s="914"/>
      <c r="AD75" s="914"/>
      <c r="AE75" s="870"/>
      <c r="AF75" s="915">
        <v>611</v>
      </c>
      <c r="AG75" s="914"/>
      <c r="AH75" s="914"/>
      <c r="AI75" s="914"/>
      <c r="AJ75" s="870"/>
      <c r="AK75" s="915">
        <v>4383</v>
      </c>
      <c r="AL75" s="914"/>
      <c r="AM75" s="914"/>
      <c r="AN75" s="914"/>
      <c r="AO75" s="870"/>
      <c r="AP75" s="915" t="s">
        <v>544</v>
      </c>
      <c r="AQ75" s="914"/>
      <c r="AR75" s="914"/>
      <c r="AS75" s="914"/>
      <c r="AT75" s="870"/>
      <c r="AU75" s="915" t="s">
        <v>544</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553</v>
      </c>
      <c r="C76" s="910"/>
      <c r="D76" s="910"/>
      <c r="E76" s="910"/>
      <c r="F76" s="910"/>
      <c r="G76" s="910"/>
      <c r="H76" s="910"/>
      <c r="I76" s="910"/>
      <c r="J76" s="910"/>
      <c r="K76" s="910"/>
      <c r="L76" s="910"/>
      <c r="M76" s="910"/>
      <c r="N76" s="910"/>
      <c r="O76" s="910"/>
      <c r="P76" s="911"/>
      <c r="Q76" s="913">
        <v>2063</v>
      </c>
      <c r="R76" s="914"/>
      <c r="S76" s="914"/>
      <c r="T76" s="914"/>
      <c r="U76" s="870"/>
      <c r="V76" s="915">
        <v>1802</v>
      </c>
      <c r="W76" s="914"/>
      <c r="X76" s="914"/>
      <c r="Y76" s="914"/>
      <c r="Z76" s="870"/>
      <c r="AA76" s="915">
        <v>261</v>
      </c>
      <c r="AB76" s="914"/>
      <c r="AC76" s="914"/>
      <c r="AD76" s="914"/>
      <c r="AE76" s="870"/>
      <c r="AF76" s="915">
        <v>261</v>
      </c>
      <c r="AG76" s="914"/>
      <c r="AH76" s="914"/>
      <c r="AI76" s="914"/>
      <c r="AJ76" s="870"/>
      <c r="AK76" s="915" t="s">
        <v>544</v>
      </c>
      <c r="AL76" s="914"/>
      <c r="AM76" s="914"/>
      <c r="AN76" s="914"/>
      <c r="AO76" s="870"/>
      <c r="AP76" s="915" t="s">
        <v>544</v>
      </c>
      <c r="AQ76" s="914"/>
      <c r="AR76" s="914"/>
      <c r="AS76" s="914"/>
      <c r="AT76" s="870"/>
      <c r="AU76" s="915" t="s">
        <v>544</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554</v>
      </c>
      <c r="C77" s="910"/>
      <c r="D77" s="910"/>
      <c r="E77" s="910"/>
      <c r="F77" s="910"/>
      <c r="G77" s="910"/>
      <c r="H77" s="910"/>
      <c r="I77" s="910"/>
      <c r="J77" s="910"/>
      <c r="K77" s="910"/>
      <c r="L77" s="910"/>
      <c r="M77" s="910"/>
      <c r="N77" s="910"/>
      <c r="O77" s="910"/>
      <c r="P77" s="911"/>
      <c r="Q77" s="913">
        <v>1017156</v>
      </c>
      <c r="R77" s="914"/>
      <c r="S77" s="914"/>
      <c r="T77" s="914"/>
      <c r="U77" s="870"/>
      <c r="V77" s="915">
        <v>995709</v>
      </c>
      <c r="W77" s="914"/>
      <c r="X77" s="914"/>
      <c r="Y77" s="914"/>
      <c r="Z77" s="870"/>
      <c r="AA77" s="915">
        <v>21447</v>
      </c>
      <c r="AB77" s="914"/>
      <c r="AC77" s="914"/>
      <c r="AD77" s="914"/>
      <c r="AE77" s="870"/>
      <c r="AF77" s="915">
        <v>21447</v>
      </c>
      <c r="AG77" s="914"/>
      <c r="AH77" s="914"/>
      <c r="AI77" s="914"/>
      <c r="AJ77" s="870"/>
      <c r="AK77" s="915">
        <v>1</v>
      </c>
      <c r="AL77" s="914"/>
      <c r="AM77" s="914"/>
      <c r="AN77" s="914"/>
      <c r="AO77" s="870"/>
      <c r="AP77" s="915" t="s">
        <v>544</v>
      </c>
      <c r="AQ77" s="914"/>
      <c r="AR77" s="914"/>
      <c r="AS77" s="914"/>
      <c r="AT77" s="870"/>
      <c r="AU77" s="915" t="s">
        <v>544</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376</v>
      </c>
      <c r="B88" s="825" t="s">
        <v>398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28220</v>
      </c>
      <c r="AG88" s="880"/>
      <c r="AH88" s="880"/>
      <c r="AI88" s="880"/>
      <c r="AJ88" s="880"/>
      <c r="AK88" s="877"/>
      <c r="AL88" s="877"/>
      <c r="AM88" s="877"/>
      <c r="AN88" s="877"/>
      <c r="AO88" s="877"/>
      <c r="AP88" s="880">
        <v>21875</v>
      </c>
      <c r="AQ88" s="880"/>
      <c r="AR88" s="880"/>
      <c r="AS88" s="880"/>
      <c r="AT88" s="880"/>
      <c r="AU88" s="880">
        <v>8724</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399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407</v>
      </c>
      <c r="AB109" s="929"/>
      <c r="AC109" s="929"/>
      <c r="AD109" s="929"/>
      <c r="AE109" s="930"/>
      <c r="AF109" s="928" t="s">
        <v>408</v>
      </c>
      <c r="AG109" s="929"/>
      <c r="AH109" s="929"/>
      <c r="AI109" s="929"/>
      <c r="AJ109" s="930"/>
      <c r="AK109" s="928" t="s">
        <v>294</v>
      </c>
      <c r="AL109" s="929"/>
      <c r="AM109" s="929"/>
      <c r="AN109" s="929"/>
      <c r="AO109" s="930"/>
      <c r="AP109" s="928" t="s">
        <v>409</v>
      </c>
      <c r="AQ109" s="929"/>
      <c r="AR109" s="929"/>
      <c r="AS109" s="929"/>
      <c r="AT109" s="931"/>
      <c r="AU109" s="948" t="s">
        <v>406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407</v>
      </c>
      <c r="BR109" s="929"/>
      <c r="BS109" s="929"/>
      <c r="BT109" s="929"/>
      <c r="BU109" s="930"/>
      <c r="BV109" s="928" t="s">
        <v>408</v>
      </c>
      <c r="BW109" s="929"/>
      <c r="BX109" s="929"/>
      <c r="BY109" s="929"/>
      <c r="BZ109" s="930"/>
      <c r="CA109" s="928" t="s">
        <v>294</v>
      </c>
      <c r="CB109" s="929"/>
      <c r="CC109" s="929"/>
      <c r="CD109" s="929"/>
      <c r="CE109" s="930"/>
      <c r="CF109" s="949" t="s">
        <v>409</v>
      </c>
      <c r="CG109" s="949"/>
      <c r="CH109" s="949"/>
      <c r="CI109" s="949"/>
      <c r="CJ109" s="949"/>
      <c r="CK109" s="928" t="s">
        <v>410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407</v>
      </c>
      <c r="DH109" s="929"/>
      <c r="DI109" s="929"/>
      <c r="DJ109" s="929"/>
      <c r="DK109" s="930"/>
      <c r="DL109" s="928" t="s">
        <v>408</v>
      </c>
      <c r="DM109" s="929"/>
      <c r="DN109" s="929"/>
      <c r="DO109" s="929"/>
      <c r="DP109" s="930"/>
      <c r="DQ109" s="928" t="s">
        <v>294</v>
      </c>
      <c r="DR109" s="929"/>
      <c r="DS109" s="929"/>
      <c r="DT109" s="929"/>
      <c r="DU109" s="930"/>
      <c r="DV109" s="928" t="s">
        <v>409</v>
      </c>
      <c r="DW109" s="929"/>
      <c r="DX109" s="929"/>
      <c r="DY109" s="929"/>
      <c r="DZ109" s="931"/>
    </row>
    <row r="110" spans="1:131" s="230" customFormat="1" ht="26.25" customHeight="1" x14ac:dyDescent="0.2">
      <c r="A110" s="932" t="s">
        <v>411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1742487</v>
      </c>
      <c r="AB110" s="936"/>
      <c r="AC110" s="936"/>
      <c r="AD110" s="936"/>
      <c r="AE110" s="937"/>
      <c r="AF110" s="938">
        <v>1880096</v>
      </c>
      <c r="AG110" s="936"/>
      <c r="AH110" s="936"/>
      <c r="AI110" s="936"/>
      <c r="AJ110" s="937"/>
      <c r="AK110" s="938">
        <v>1911469</v>
      </c>
      <c r="AL110" s="936"/>
      <c r="AM110" s="936"/>
      <c r="AN110" s="936"/>
      <c r="AO110" s="937"/>
      <c r="AP110" s="939">
        <v>11.2</v>
      </c>
      <c r="AQ110" s="940"/>
      <c r="AR110" s="940"/>
      <c r="AS110" s="940"/>
      <c r="AT110" s="941"/>
      <c r="AU110" s="942" t="s">
        <v>69</v>
      </c>
      <c r="AV110" s="943"/>
      <c r="AW110" s="943"/>
      <c r="AX110" s="943"/>
      <c r="AY110" s="943"/>
      <c r="AZ110" s="965" t="s">
        <v>412</v>
      </c>
      <c r="BA110" s="933"/>
      <c r="BB110" s="933"/>
      <c r="BC110" s="933"/>
      <c r="BD110" s="933"/>
      <c r="BE110" s="933"/>
      <c r="BF110" s="933"/>
      <c r="BG110" s="933"/>
      <c r="BH110" s="933"/>
      <c r="BI110" s="933"/>
      <c r="BJ110" s="933"/>
      <c r="BK110" s="933"/>
      <c r="BL110" s="933"/>
      <c r="BM110" s="933"/>
      <c r="BN110" s="933"/>
      <c r="BO110" s="933"/>
      <c r="BP110" s="934"/>
      <c r="BQ110" s="966">
        <v>16835362</v>
      </c>
      <c r="BR110" s="967"/>
      <c r="BS110" s="967"/>
      <c r="BT110" s="967"/>
      <c r="BU110" s="967"/>
      <c r="BV110" s="967">
        <v>15827534</v>
      </c>
      <c r="BW110" s="967"/>
      <c r="BX110" s="967"/>
      <c r="BY110" s="967"/>
      <c r="BZ110" s="967"/>
      <c r="CA110" s="967">
        <v>14790949</v>
      </c>
      <c r="CB110" s="967"/>
      <c r="CC110" s="967"/>
      <c r="CD110" s="967"/>
      <c r="CE110" s="967"/>
      <c r="CF110" s="980">
        <v>86.9</v>
      </c>
      <c r="CG110" s="981"/>
      <c r="CH110" s="981"/>
      <c r="CI110" s="981"/>
      <c r="CJ110" s="981"/>
      <c r="CK110" s="982" t="s">
        <v>413</v>
      </c>
      <c r="CL110" s="983"/>
      <c r="CM110" s="965" t="s">
        <v>414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416</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417</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418</v>
      </c>
      <c r="B112" s="989"/>
      <c r="C112" s="959" t="s">
        <v>419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420</v>
      </c>
      <c r="BA112" s="959"/>
      <c r="BB112" s="959"/>
      <c r="BC112" s="959"/>
      <c r="BD112" s="959"/>
      <c r="BE112" s="959"/>
      <c r="BF112" s="959"/>
      <c r="BG112" s="959"/>
      <c r="BH112" s="959"/>
      <c r="BI112" s="959"/>
      <c r="BJ112" s="959"/>
      <c r="BK112" s="959"/>
      <c r="BL112" s="959"/>
      <c r="BM112" s="959"/>
      <c r="BN112" s="959"/>
      <c r="BO112" s="959"/>
      <c r="BP112" s="960"/>
      <c r="BQ112" s="961">
        <v>3537557</v>
      </c>
      <c r="BR112" s="962"/>
      <c r="BS112" s="962"/>
      <c r="BT112" s="962"/>
      <c r="BU112" s="962"/>
      <c r="BV112" s="962">
        <v>3804206</v>
      </c>
      <c r="BW112" s="962"/>
      <c r="BX112" s="962"/>
      <c r="BY112" s="962"/>
      <c r="BZ112" s="962"/>
      <c r="CA112" s="962">
        <v>3798229</v>
      </c>
      <c r="CB112" s="962"/>
      <c r="CC112" s="962"/>
      <c r="CD112" s="962"/>
      <c r="CE112" s="962"/>
      <c r="CF112" s="956">
        <v>22.3</v>
      </c>
      <c r="CG112" s="957"/>
      <c r="CH112" s="957"/>
      <c r="CI112" s="957"/>
      <c r="CJ112" s="957"/>
      <c r="CK112" s="984"/>
      <c r="CL112" s="985"/>
      <c r="CM112" s="958" t="s">
        <v>421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339002</v>
      </c>
      <c r="AB113" s="974"/>
      <c r="AC113" s="974"/>
      <c r="AD113" s="974"/>
      <c r="AE113" s="975"/>
      <c r="AF113" s="976">
        <v>335686</v>
      </c>
      <c r="AG113" s="974"/>
      <c r="AH113" s="974"/>
      <c r="AI113" s="974"/>
      <c r="AJ113" s="975"/>
      <c r="AK113" s="976">
        <v>311628</v>
      </c>
      <c r="AL113" s="974"/>
      <c r="AM113" s="974"/>
      <c r="AN113" s="974"/>
      <c r="AO113" s="975"/>
      <c r="AP113" s="977">
        <v>1.8</v>
      </c>
      <c r="AQ113" s="978"/>
      <c r="AR113" s="978"/>
      <c r="AS113" s="978"/>
      <c r="AT113" s="979"/>
      <c r="AU113" s="944"/>
      <c r="AV113" s="945"/>
      <c r="AW113" s="945"/>
      <c r="AX113" s="945"/>
      <c r="AY113" s="945"/>
      <c r="AZ113" s="958" t="s">
        <v>423</v>
      </c>
      <c r="BA113" s="959"/>
      <c r="BB113" s="959"/>
      <c r="BC113" s="959"/>
      <c r="BD113" s="959"/>
      <c r="BE113" s="959"/>
      <c r="BF113" s="959"/>
      <c r="BG113" s="959"/>
      <c r="BH113" s="959"/>
      <c r="BI113" s="959"/>
      <c r="BJ113" s="959"/>
      <c r="BK113" s="959"/>
      <c r="BL113" s="959"/>
      <c r="BM113" s="959"/>
      <c r="BN113" s="959"/>
      <c r="BO113" s="959"/>
      <c r="BP113" s="960"/>
      <c r="BQ113" s="961">
        <v>5442235</v>
      </c>
      <c r="BR113" s="962"/>
      <c r="BS113" s="962"/>
      <c r="BT113" s="962"/>
      <c r="BU113" s="962"/>
      <c r="BV113" s="962">
        <v>6372242</v>
      </c>
      <c r="BW113" s="962"/>
      <c r="BX113" s="962"/>
      <c r="BY113" s="962"/>
      <c r="BZ113" s="962"/>
      <c r="CA113" s="962">
        <v>8723502</v>
      </c>
      <c r="CB113" s="962"/>
      <c r="CC113" s="962"/>
      <c r="CD113" s="962"/>
      <c r="CE113" s="962"/>
      <c r="CF113" s="956">
        <v>51.2</v>
      </c>
      <c r="CG113" s="957"/>
      <c r="CH113" s="957"/>
      <c r="CI113" s="957"/>
      <c r="CJ113" s="957"/>
      <c r="CK113" s="984"/>
      <c r="CL113" s="985"/>
      <c r="CM113" s="958" t="s">
        <v>424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115465</v>
      </c>
      <c r="AB114" s="995"/>
      <c r="AC114" s="995"/>
      <c r="AD114" s="995"/>
      <c r="AE114" s="996"/>
      <c r="AF114" s="997">
        <v>159013</v>
      </c>
      <c r="AG114" s="995"/>
      <c r="AH114" s="995"/>
      <c r="AI114" s="995"/>
      <c r="AJ114" s="996"/>
      <c r="AK114" s="997">
        <v>224597</v>
      </c>
      <c r="AL114" s="995"/>
      <c r="AM114" s="995"/>
      <c r="AN114" s="995"/>
      <c r="AO114" s="996"/>
      <c r="AP114" s="998">
        <v>1.3</v>
      </c>
      <c r="AQ114" s="999"/>
      <c r="AR114" s="999"/>
      <c r="AS114" s="999"/>
      <c r="AT114" s="1000"/>
      <c r="AU114" s="944"/>
      <c r="AV114" s="945"/>
      <c r="AW114" s="945"/>
      <c r="AX114" s="945"/>
      <c r="AY114" s="945"/>
      <c r="AZ114" s="958" t="s">
        <v>426</v>
      </c>
      <c r="BA114" s="959"/>
      <c r="BB114" s="959"/>
      <c r="BC114" s="959"/>
      <c r="BD114" s="959"/>
      <c r="BE114" s="959"/>
      <c r="BF114" s="959"/>
      <c r="BG114" s="959"/>
      <c r="BH114" s="959"/>
      <c r="BI114" s="959"/>
      <c r="BJ114" s="959"/>
      <c r="BK114" s="959"/>
      <c r="BL114" s="959"/>
      <c r="BM114" s="959"/>
      <c r="BN114" s="959"/>
      <c r="BO114" s="959"/>
      <c r="BP114" s="960"/>
      <c r="BQ114" s="961">
        <v>3144738</v>
      </c>
      <c r="BR114" s="962"/>
      <c r="BS114" s="962"/>
      <c r="BT114" s="962"/>
      <c r="BU114" s="962"/>
      <c r="BV114" s="962">
        <v>3221999</v>
      </c>
      <c r="BW114" s="962"/>
      <c r="BX114" s="962"/>
      <c r="BY114" s="962"/>
      <c r="BZ114" s="962"/>
      <c r="CA114" s="962">
        <v>3398914</v>
      </c>
      <c r="CB114" s="962"/>
      <c r="CC114" s="962"/>
      <c r="CD114" s="962"/>
      <c r="CE114" s="962"/>
      <c r="CF114" s="956">
        <v>20</v>
      </c>
      <c r="CG114" s="957"/>
      <c r="CH114" s="957"/>
      <c r="CI114" s="957"/>
      <c r="CJ114" s="957"/>
      <c r="CK114" s="984"/>
      <c r="CL114" s="985"/>
      <c r="CM114" s="958" t="s">
        <v>427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428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429</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432</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434</v>
      </c>
      <c r="Z117" s="930"/>
      <c r="AA117" s="1014">
        <v>2196954</v>
      </c>
      <c r="AB117" s="1015"/>
      <c r="AC117" s="1015"/>
      <c r="AD117" s="1015"/>
      <c r="AE117" s="1016"/>
      <c r="AF117" s="1017">
        <v>2374795</v>
      </c>
      <c r="AG117" s="1015"/>
      <c r="AH117" s="1015"/>
      <c r="AI117" s="1015"/>
      <c r="AJ117" s="1016"/>
      <c r="AK117" s="1017">
        <v>2447694</v>
      </c>
      <c r="AL117" s="1015"/>
      <c r="AM117" s="1015"/>
      <c r="AN117" s="1015"/>
      <c r="AO117" s="1016"/>
      <c r="AP117" s="1018"/>
      <c r="AQ117" s="1019"/>
      <c r="AR117" s="1019"/>
      <c r="AS117" s="1019"/>
      <c r="AT117" s="1020"/>
      <c r="AU117" s="944"/>
      <c r="AV117" s="945"/>
      <c r="AW117" s="945"/>
      <c r="AX117" s="945"/>
      <c r="AY117" s="945"/>
      <c r="AZ117" s="1010" t="s">
        <v>435</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407</v>
      </c>
      <c r="AB118" s="929"/>
      <c r="AC118" s="929"/>
      <c r="AD118" s="929"/>
      <c r="AE118" s="930"/>
      <c r="AF118" s="928" t="s">
        <v>408</v>
      </c>
      <c r="AG118" s="929"/>
      <c r="AH118" s="929"/>
      <c r="AI118" s="929"/>
      <c r="AJ118" s="930"/>
      <c r="AK118" s="928" t="s">
        <v>294</v>
      </c>
      <c r="AL118" s="929"/>
      <c r="AM118" s="929"/>
      <c r="AN118" s="929"/>
      <c r="AO118" s="930"/>
      <c r="AP118" s="1006" t="s">
        <v>409</v>
      </c>
      <c r="AQ118" s="1007"/>
      <c r="AR118" s="1007"/>
      <c r="AS118" s="1007"/>
      <c r="AT118" s="1008"/>
      <c r="AU118" s="944"/>
      <c r="AV118" s="945"/>
      <c r="AW118" s="945"/>
      <c r="AX118" s="945"/>
      <c r="AY118" s="945"/>
      <c r="AZ118" s="1009" t="s">
        <v>437</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413</v>
      </c>
      <c r="B119" s="983"/>
      <c r="C119" s="965" t="s">
        <v>414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439</v>
      </c>
      <c r="BP119" s="1041"/>
      <c r="BQ119" s="1035">
        <v>28959892</v>
      </c>
      <c r="BR119" s="1036"/>
      <c r="BS119" s="1036"/>
      <c r="BT119" s="1036"/>
      <c r="BU119" s="1036"/>
      <c r="BV119" s="1036">
        <v>29225981</v>
      </c>
      <c r="BW119" s="1036"/>
      <c r="BX119" s="1036"/>
      <c r="BY119" s="1036"/>
      <c r="BZ119" s="1036"/>
      <c r="CA119" s="1036">
        <v>30711594</v>
      </c>
      <c r="CB119" s="1036"/>
      <c r="CC119" s="1036"/>
      <c r="CD119" s="1036"/>
      <c r="CE119" s="1036"/>
      <c r="CF119" s="1037"/>
      <c r="CG119" s="1038"/>
      <c r="CH119" s="1038"/>
      <c r="CI119" s="1038"/>
      <c r="CJ119" s="1039"/>
      <c r="CK119" s="986"/>
      <c r="CL119" s="987"/>
      <c r="CM119" s="1009" t="s">
        <v>440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417</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441</v>
      </c>
      <c r="AV120" s="1028"/>
      <c r="AW120" s="1028"/>
      <c r="AX120" s="1028"/>
      <c r="AY120" s="1029"/>
      <c r="AZ120" s="965" t="s">
        <v>442</v>
      </c>
      <c r="BA120" s="933"/>
      <c r="BB120" s="933"/>
      <c r="BC120" s="933"/>
      <c r="BD120" s="933"/>
      <c r="BE120" s="933"/>
      <c r="BF120" s="933"/>
      <c r="BG120" s="933"/>
      <c r="BH120" s="933"/>
      <c r="BI120" s="933"/>
      <c r="BJ120" s="933"/>
      <c r="BK120" s="933"/>
      <c r="BL120" s="933"/>
      <c r="BM120" s="933"/>
      <c r="BN120" s="933"/>
      <c r="BO120" s="933"/>
      <c r="BP120" s="934"/>
      <c r="BQ120" s="966">
        <v>6046238</v>
      </c>
      <c r="BR120" s="967"/>
      <c r="BS120" s="967"/>
      <c r="BT120" s="967"/>
      <c r="BU120" s="967"/>
      <c r="BV120" s="967">
        <v>7822823</v>
      </c>
      <c r="BW120" s="967"/>
      <c r="BX120" s="967"/>
      <c r="BY120" s="967"/>
      <c r="BZ120" s="967"/>
      <c r="CA120" s="967">
        <v>7568596</v>
      </c>
      <c r="CB120" s="967"/>
      <c r="CC120" s="967"/>
      <c r="CD120" s="967"/>
      <c r="CE120" s="967"/>
      <c r="CF120" s="980">
        <v>44.4</v>
      </c>
      <c r="CG120" s="981"/>
      <c r="CH120" s="981"/>
      <c r="CI120" s="981"/>
      <c r="CJ120" s="981"/>
      <c r="CK120" s="1042" t="s">
        <v>443</v>
      </c>
      <c r="CL120" s="1043"/>
      <c r="CM120" s="1043"/>
      <c r="CN120" s="1043"/>
      <c r="CO120" s="1044"/>
      <c r="CP120" s="1050" t="s">
        <v>392</v>
      </c>
      <c r="CQ120" s="1051"/>
      <c r="CR120" s="1051"/>
      <c r="CS120" s="1051"/>
      <c r="CT120" s="1051"/>
      <c r="CU120" s="1051"/>
      <c r="CV120" s="1051"/>
      <c r="CW120" s="1051"/>
      <c r="CX120" s="1051"/>
      <c r="CY120" s="1051"/>
      <c r="CZ120" s="1051"/>
      <c r="DA120" s="1051"/>
      <c r="DB120" s="1051"/>
      <c r="DC120" s="1051"/>
      <c r="DD120" s="1051"/>
      <c r="DE120" s="1051"/>
      <c r="DF120" s="1052"/>
      <c r="DG120" s="966">
        <v>3512313</v>
      </c>
      <c r="DH120" s="967"/>
      <c r="DI120" s="967"/>
      <c r="DJ120" s="967"/>
      <c r="DK120" s="967"/>
      <c r="DL120" s="967">
        <v>3777705</v>
      </c>
      <c r="DM120" s="967"/>
      <c r="DN120" s="967"/>
      <c r="DO120" s="967"/>
      <c r="DP120" s="967"/>
      <c r="DQ120" s="967">
        <v>3772134</v>
      </c>
      <c r="DR120" s="967"/>
      <c r="DS120" s="967"/>
      <c r="DT120" s="967"/>
      <c r="DU120" s="967"/>
      <c r="DV120" s="968">
        <v>22.2</v>
      </c>
      <c r="DW120" s="968"/>
      <c r="DX120" s="968"/>
      <c r="DY120" s="968"/>
      <c r="DZ120" s="969"/>
    </row>
    <row r="121" spans="1:130" s="230" customFormat="1" ht="26.25" customHeight="1" x14ac:dyDescent="0.2">
      <c r="A121" s="1093"/>
      <c r="B121" s="985"/>
      <c r="C121" s="1010" t="s">
        <v>444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445</v>
      </c>
      <c r="BA121" s="959"/>
      <c r="BB121" s="959"/>
      <c r="BC121" s="959"/>
      <c r="BD121" s="959"/>
      <c r="BE121" s="959"/>
      <c r="BF121" s="959"/>
      <c r="BG121" s="959"/>
      <c r="BH121" s="959"/>
      <c r="BI121" s="959"/>
      <c r="BJ121" s="959"/>
      <c r="BK121" s="959"/>
      <c r="BL121" s="959"/>
      <c r="BM121" s="959"/>
      <c r="BN121" s="959"/>
      <c r="BO121" s="959"/>
      <c r="BP121" s="960"/>
      <c r="BQ121" s="961">
        <v>3940078</v>
      </c>
      <c r="BR121" s="962"/>
      <c r="BS121" s="962"/>
      <c r="BT121" s="962"/>
      <c r="BU121" s="962"/>
      <c r="BV121" s="962">
        <v>4220778</v>
      </c>
      <c r="BW121" s="962"/>
      <c r="BX121" s="962"/>
      <c r="BY121" s="962"/>
      <c r="BZ121" s="962"/>
      <c r="CA121" s="962">
        <v>4226825</v>
      </c>
      <c r="CB121" s="962"/>
      <c r="CC121" s="962"/>
      <c r="CD121" s="962"/>
      <c r="CE121" s="962"/>
      <c r="CF121" s="956">
        <v>24.8</v>
      </c>
      <c r="CG121" s="957"/>
      <c r="CH121" s="957"/>
      <c r="CI121" s="957"/>
      <c r="CJ121" s="957"/>
      <c r="CK121" s="1045"/>
      <c r="CL121" s="1046"/>
      <c r="CM121" s="1046"/>
      <c r="CN121" s="1046"/>
      <c r="CO121" s="1047"/>
      <c r="CP121" s="1055" t="s">
        <v>390</v>
      </c>
      <c r="CQ121" s="1056"/>
      <c r="CR121" s="1056"/>
      <c r="CS121" s="1056"/>
      <c r="CT121" s="1056"/>
      <c r="CU121" s="1056"/>
      <c r="CV121" s="1056"/>
      <c r="CW121" s="1056"/>
      <c r="CX121" s="1056"/>
      <c r="CY121" s="1056"/>
      <c r="CZ121" s="1056"/>
      <c r="DA121" s="1056"/>
      <c r="DB121" s="1056"/>
      <c r="DC121" s="1056"/>
      <c r="DD121" s="1056"/>
      <c r="DE121" s="1056"/>
      <c r="DF121" s="1057"/>
      <c r="DG121" s="961">
        <v>25244</v>
      </c>
      <c r="DH121" s="962"/>
      <c r="DI121" s="962"/>
      <c r="DJ121" s="962"/>
      <c r="DK121" s="962"/>
      <c r="DL121" s="962">
        <v>26501</v>
      </c>
      <c r="DM121" s="962"/>
      <c r="DN121" s="962"/>
      <c r="DO121" s="962"/>
      <c r="DP121" s="962"/>
      <c r="DQ121" s="962">
        <v>26095</v>
      </c>
      <c r="DR121" s="962"/>
      <c r="DS121" s="962"/>
      <c r="DT121" s="962"/>
      <c r="DU121" s="962"/>
      <c r="DV121" s="963">
        <v>0.2</v>
      </c>
      <c r="DW121" s="963"/>
      <c r="DX121" s="963"/>
      <c r="DY121" s="963"/>
      <c r="DZ121" s="964"/>
    </row>
    <row r="122" spans="1:130" s="230" customFormat="1" ht="26.25" customHeight="1" x14ac:dyDescent="0.2">
      <c r="A122" s="1093"/>
      <c r="B122" s="985"/>
      <c r="C122" s="958" t="s">
        <v>427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446</v>
      </c>
      <c r="BA122" s="1001"/>
      <c r="BB122" s="1001"/>
      <c r="BC122" s="1001"/>
      <c r="BD122" s="1001"/>
      <c r="BE122" s="1001"/>
      <c r="BF122" s="1001"/>
      <c r="BG122" s="1001"/>
      <c r="BH122" s="1001"/>
      <c r="BI122" s="1001"/>
      <c r="BJ122" s="1001"/>
      <c r="BK122" s="1001"/>
      <c r="BL122" s="1001"/>
      <c r="BM122" s="1001"/>
      <c r="BN122" s="1001"/>
      <c r="BO122" s="1001"/>
      <c r="BP122" s="1002"/>
      <c r="BQ122" s="1035">
        <v>15894066</v>
      </c>
      <c r="BR122" s="1036"/>
      <c r="BS122" s="1036"/>
      <c r="BT122" s="1036"/>
      <c r="BU122" s="1036"/>
      <c r="BV122" s="1036">
        <v>15107555</v>
      </c>
      <c r="BW122" s="1036"/>
      <c r="BX122" s="1036"/>
      <c r="BY122" s="1036"/>
      <c r="BZ122" s="1036"/>
      <c r="CA122" s="1036">
        <v>15618504</v>
      </c>
      <c r="CB122" s="1036"/>
      <c r="CC122" s="1036"/>
      <c r="CD122" s="1036"/>
      <c r="CE122" s="1036"/>
      <c r="CF122" s="1053">
        <v>91.7</v>
      </c>
      <c r="CG122" s="1054"/>
      <c r="CH122" s="1054"/>
      <c r="CI122" s="1054"/>
      <c r="CJ122" s="1054"/>
      <c r="CK122" s="1045"/>
      <c r="CL122" s="1046"/>
      <c r="CM122" s="1046"/>
      <c r="CN122" s="1046"/>
      <c r="CO122" s="1047"/>
      <c r="CP122" s="1055" t="s">
        <v>389</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447</v>
      </c>
      <c r="BP123" s="1041"/>
      <c r="BQ123" s="1099">
        <v>25880382</v>
      </c>
      <c r="BR123" s="1100"/>
      <c r="BS123" s="1100"/>
      <c r="BT123" s="1100"/>
      <c r="BU123" s="1100"/>
      <c r="BV123" s="1100">
        <v>27151156</v>
      </c>
      <c r="BW123" s="1100"/>
      <c r="BX123" s="1100"/>
      <c r="BY123" s="1100"/>
      <c r="BZ123" s="1100"/>
      <c r="CA123" s="1100">
        <v>27413925</v>
      </c>
      <c r="CB123" s="1100"/>
      <c r="CC123" s="1100"/>
      <c r="CD123" s="1100"/>
      <c r="CE123" s="1100"/>
      <c r="CF123" s="1037"/>
      <c r="CG123" s="1038"/>
      <c r="CH123" s="1038"/>
      <c r="CI123" s="1038"/>
      <c r="CJ123" s="1039"/>
      <c r="CK123" s="1045"/>
      <c r="CL123" s="1046"/>
      <c r="CM123" s="1046"/>
      <c r="CN123" s="1046"/>
      <c r="CO123" s="1047"/>
      <c r="CP123" s="1055" t="s">
        <v>388</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18</v>
      </c>
      <c r="BR124" s="1063"/>
      <c r="BS124" s="1063"/>
      <c r="BT124" s="1063"/>
      <c r="BU124" s="1063"/>
      <c r="BV124" s="1063">
        <v>12.4</v>
      </c>
      <c r="BW124" s="1063"/>
      <c r="BX124" s="1063"/>
      <c r="BY124" s="1063"/>
      <c r="BZ124" s="1063"/>
      <c r="CA124" s="1063">
        <v>19.3</v>
      </c>
      <c r="CB124" s="1063"/>
      <c r="CC124" s="1063"/>
      <c r="CD124" s="1063"/>
      <c r="CE124" s="1063"/>
      <c r="CF124" s="1064"/>
      <c r="CG124" s="1065"/>
      <c r="CH124" s="1065"/>
      <c r="CI124" s="1065"/>
      <c r="CJ124" s="1066"/>
      <c r="CK124" s="1048"/>
      <c r="CL124" s="1048"/>
      <c r="CM124" s="1048"/>
      <c r="CN124" s="1048"/>
      <c r="CO124" s="1049"/>
      <c r="CP124" s="1055" t="s">
        <v>449</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438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450</v>
      </c>
      <c r="CL125" s="1043"/>
      <c r="CM125" s="1043"/>
      <c r="CN125" s="1043"/>
      <c r="CO125" s="1044"/>
      <c r="CP125" s="965" t="s">
        <v>451</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452</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454</v>
      </c>
      <c r="AY127" s="1068"/>
      <c r="AZ127" s="1068"/>
      <c r="BA127" s="1068"/>
      <c r="BB127" s="1068"/>
      <c r="BC127" s="1068"/>
      <c r="BD127" s="1068"/>
      <c r="BE127" s="1069"/>
      <c r="BF127" s="1070" t="s">
        <v>455</v>
      </c>
      <c r="BG127" s="1068"/>
      <c r="BH127" s="1068"/>
      <c r="BI127" s="1068"/>
      <c r="BJ127" s="1068"/>
      <c r="BK127" s="1068"/>
      <c r="BL127" s="1069"/>
      <c r="BM127" s="1070" t="s">
        <v>456</v>
      </c>
      <c r="BN127" s="1068"/>
      <c r="BO127" s="1068"/>
      <c r="BP127" s="1068"/>
      <c r="BQ127" s="1068"/>
      <c r="BR127" s="1068"/>
      <c r="BS127" s="1069"/>
      <c r="BT127" s="1070" t="s">
        <v>457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458</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459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460</v>
      </c>
      <c r="X128" s="1079"/>
      <c r="Y128" s="1079"/>
      <c r="Z128" s="1080"/>
      <c r="AA128" s="1081">
        <v>372123</v>
      </c>
      <c r="AB128" s="1082"/>
      <c r="AC128" s="1082"/>
      <c r="AD128" s="1082"/>
      <c r="AE128" s="1083"/>
      <c r="AF128" s="1084">
        <v>514770</v>
      </c>
      <c r="AG128" s="1082"/>
      <c r="AH128" s="1082"/>
      <c r="AI128" s="1082"/>
      <c r="AJ128" s="1083"/>
      <c r="AK128" s="1084">
        <v>493692</v>
      </c>
      <c r="AL128" s="1082"/>
      <c r="AM128" s="1082"/>
      <c r="AN128" s="1082"/>
      <c r="AO128" s="1083"/>
      <c r="AP128" s="1085"/>
      <c r="AQ128" s="1086"/>
      <c r="AR128" s="1086"/>
      <c r="AS128" s="1086"/>
      <c r="AT128" s="1087"/>
      <c r="AU128" s="232"/>
      <c r="AV128" s="232"/>
      <c r="AW128" s="232"/>
      <c r="AX128" s="932" t="s">
        <v>461</v>
      </c>
      <c r="AY128" s="933"/>
      <c r="AZ128" s="933"/>
      <c r="BA128" s="933"/>
      <c r="BB128" s="933"/>
      <c r="BC128" s="933"/>
      <c r="BD128" s="933"/>
      <c r="BE128" s="934"/>
      <c r="BF128" s="1088" t="s">
        <v>122</v>
      </c>
      <c r="BG128" s="1089"/>
      <c r="BH128" s="1089"/>
      <c r="BI128" s="1089"/>
      <c r="BJ128" s="1089"/>
      <c r="BK128" s="1089"/>
      <c r="BL128" s="1090"/>
      <c r="BM128" s="1088">
        <v>12.57</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462</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463</v>
      </c>
      <c r="X129" s="1107"/>
      <c r="Y129" s="1107"/>
      <c r="Z129" s="1108"/>
      <c r="AA129" s="994">
        <v>18513023</v>
      </c>
      <c r="AB129" s="995"/>
      <c r="AC129" s="995"/>
      <c r="AD129" s="995"/>
      <c r="AE129" s="996"/>
      <c r="AF129" s="997">
        <v>18102425</v>
      </c>
      <c r="AG129" s="995"/>
      <c r="AH129" s="995"/>
      <c r="AI129" s="995"/>
      <c r="AJ129" s="996"/>
      <c r="AK129" s="997">
        <v>18381714</v>
      </c>
      <c r="AL129" s="995"/>
      <c r="AM129" s="995"/>
      <c r="AN129" s="995"/>
      <c r="AO129" s="996"/>
      <c r="AP129" s="1109"/>
      <c r="AQ129" s="1110"/>
      <c r="AR129" s="1110"/>
      <c r="AS129" s="1110"/>
      <c r="AT129" s="1111"/>
      <c r="AU129" s="233"/>
      <c r="AV129" s="233"/>
      <c r="AW129" s="233"/>
      <c r="AX129" s="1101" t="s">
        <v>464</v>
      </c>
      <c r="AY129" s="959"/>
      <c r="AZ129" s="959"/>
      <c r="BA129" s="959"/>
      <c r="BB129" s="959"/>
      <c r="BC129" s="959"/>
      <c r="BD129" s="959"/>
      <c r="BE129" s="960"/>
      <c r="BF129" s="1102" t="s">
        <v>122</v>
      </c>
      <c r="BG129" s="1103"/>
      <c r="BH129" s="1103"/>
      <c r="BI129" s="1103"/>
      <c r="BJ129" s="1103"/>
      <c r="BK129" s="1103"/>
      <c r="BL129" s="1104"/>
      <c r="BM129" s="1102">
        <v>17.57</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466</v>
      </c>
      <c r="X130" s="1107"/>
      <c r="Y130" s="1107"/>
      <c r="Z130" s="1108"/>
      <c r="AA130" s="994">
        <v>1416808</v>
      </c>
      <c r="AB130" s="995"/>
      <c r="AC130" s="995"/>
      <c r="AD130" s="995"/>
      <c r="AE130" s="996"/>
      <c r="AF130" s="997">
        <v>1385746</v>
      </c>
      <c r="AG130" s="995"/>
      <c r="AH130" s="995"/>
      <c r="AI130" s="995"/>
      <c r="AJ130" s="996"/>
      <c r="AK130" s="997">
        <v>1352440</v>
      </c>
      <c r="AL130" s="995"/>
      <c r="AM130" s="995"/>
      <c r="AN130" s="995"/>
      <c r="AO130" s="996"/>
      <c r="AP130" s="1109"/>
      <c r="AQ130" s="1110"/>
      <c r="AR130" s="1110"/>
      <c r="AS130" s="1110"/>
      <c r="AT130" s="1111"/>
      <c r="AU130" s="233"/>
      <c r="AV130" s="233"/>
      <c r="AW130" s="233"/>
      <c r="AX130" s="1101" t="s">
        <v>467</v>
      </c>
      <c r="AY130" s="959"/>
      <c r="AZ130" s="959"/>
      <c r="BA130" s="959"/>
      <c r="BB130" s="959"/>
      <c r="BC130" s="959"/>
      <c r="BD130" s="959"/>
      <c r="BE130" s="960"/>
      <c r="BF130" s="1137">
        <v>2.9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468</v>
      </c>
      <c r="X131" s="1144"/>
      <c r="Y131" s="1144"/>
      <c r="Z131" s="1145"/>
      <c r="AA131" s="1040">
        <v>17096215</v>
      </c>
      <c r="AB131" s="1022"/>
      <c r="AC131" s="1022"/>
      <c r="AD131" s="1022"/>
      <c r="AE131" s="1023"/>
      <c r="AF131" s="1021">
        <v>16716679</v>
      </c>
      <c r="AG131" s="1022"/>
      <c r="AH131" s="1022"/>
      <c r="AI131" s="1022"/>
      <c r="AJ131" s="1023"/>
      <c r="AK131" s="1021">
        <v>17029274</v>
      </c>
      <c r="AL131" s="1022"/>
      <c r="AM131" s="1022"/>
      <c r="AN131" s="1022"/>
      <c r="AO131" s="1023"/>
      <c r="AP131" s="1146"/>
      <c r="AQ131" s="1147"/>
      <c r="AR131" s="1147"/>
      <c r="AS131" s="1147"/>
      <c r="AT131" s="1148"/>
      <c r="AU131" s="233"/>
      <c r="AV131" s="233"/>
      <c r="AW131" s="233"/>
      <c r="AX131" s="1119" t="s">
        <v>469</v>
      </c>
      <c r="AY131" s="762"/>
      <c r="AZ131" s="762"/>
      <c r="BA131" s="762"/>
      <c r="BB131" s="762"/>
      <c r="BC131" s="762"/>
      <c r="BD131" s="762"/>
      <c r="BE131" s="1072"/>
      <c r="BF131" s="1120">
        <v>19.3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471</v>
      </c>
      <c r="W132" s="1130"/>
      <c r="X132" s="1130"/>
      <c r="Y132" s="1130"/>
      <c r="Z132" s="1131"/>
      <c r="AA132" s="1132">
        <v>2.3866276829999999</v>
      </c>
      <c r="AB132" s="1133"/>
      <c r="AC132" s="1133"/>
      <c r="AD132" s="1133"/>
      <c r="AE132" s="1134"/>
      <c r="AF132" s="1135">
        <v>2.8371604189999999</v>
      </c>
      <c r="AG132" s="1133"/>
      <c r="AH132" s="1133"/>
      <c r="AI132" s="1133"/>
      <c r="AJ132" s="1134"/>
      <c r="AK132" s="1135">
        <v>3.532517006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472</v>
      </c>
      <c r="W133" s="1113"/>
      <c r="X133" s="1113"/>
      <c r="Y133" s="1113"/>
      <c r="Z133" s="1114"/>
      <c r="AA133" s="1115">
        <v>1.4</v>
      </c>
      <c r="AB133" s="1116"/>
      <c r="AC133" s="1116"/>
      <c r="AD133" s="1116"/>
      <c r="AE133" s="1117"/>
      <c r="AF133" s="1115">
        <v>2.1</v>
      </c>
      <c r="AG133" s="1116"/>
      <c r="AH133" s="1116"/>
      <c r="AI133" s="1116"/>
      <c r="AJ133" s="1117"/>
      <c r="AK133" s="1115">
        <v>2.9</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ZRjV2ojuy/fCBP5JUYczXAdTjNJokfxN7Tzmh+UbkBf1xHLrVn9R+Qyza3kWwETCX3BaCTHpxy3Lp7JqgZlpA==" saltValue="zwYNUkVW3rJqWHXAg9vhf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07GH3JxPuSinTMmVmC5eqYSF9UyTUMyo42n5no4148Xt9CUYmgZ5IvmxMBXNlFIXBY2vcdeMn3Rcu5E/XM+ng==" saltValue="XB9DpnKRFmlHh5wr04cAJ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e9h0EuJzPh3AR45XTNUWPfw69qgx/lZILyGkEua12Y+pVEw8zfBHPZdqulJqj7bryww7DIBnMIruPHctKnss1g==" saltValue="FQYRNjJtvPa8+qOk5sdeh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476</v>
      </c>
      <c r="AP7" s="272"/>
      <c r="AQ7" s="273" t="s">
        <v>477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478</v>
      </c>
      <c r="AQ8" s="279" t="s">
        <v>479</v>
      </c>
      <c r="AR8" s="280" t="s">
        <v>480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481</v>
      </c>
      <c r="AL9" s="1153"/>
      <c r="AM9" s="1153"/>
      <c r="AN9" s="1154"/>
      <c r="AO9" s="281">
        <v>5992322</v>
      </c>
      <c r="AP9" s="281">
        <v>71670</v>
      </c>
      <c r="AQ9" s="282">
        <v>73824</v>
      </c>
      <c r="AR9" s="283">
        <v>-2.9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482</v>
      </c>
      <c r="AL10" s="1153"/>
      <c r="AM10" s="1153"/>
      <c r="AN10" s="1154"/>
      <c r="AO10" s="284">
        <v>191729</v>
      </c>
      <c r="AP10" s="284">
        <v>2293</v>
      </c>
      <c r="AQ10" s="285">
        <v>6244</v>
      </c>
      <c r="AR10" s="286">
        <v>-63.3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483</v>
      </c>
      <c r="AL11" s="1153"/>
      <c r="AM11" s="1153"/>
      <c r="AN11" s="1154"/>
      <c r="AO11" s="284">
        <v>15310</v>
      </c>
      <c r="AP11" s="284">
        <v>183</v>
      </c>
      <c r="AQ11" s="285">
        <v>1048</v>
      </c>
      <c r="AR11" s="286">
        <v>-82.5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484</v>
      </c>
      <c r="AL12" s="1153"/>
      <c r="AM12" s="1153"/>
      <c r="AN12" s="1154"/>
      <c r="AO12" s="284" t="s">
        <v>485</v>
      </c>
      <c r="AP12" s="284" t="s">
        <v>485</v>
      </c>
      <c r="AQ12" s="285">
        <v>8</v>
      </c>
      <c r="AR12" s="286" t="s">
        <v>485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486</v>
      </c>
      <c r="AL13" s="1153"/>
      <c r="AM13" s="1153"/>
      <c r="AN13" s="1154"/>
      <c r="AO13" s="284">
        <v>133455</v>
      </c>
      <c r="AP13" s="284">
        <v>1596</v>
      </c>
      <c r="AQ13" s="285">
        <v>2350</v>
      </c>
      <c r="AR13" s="286">
        <v>-32.1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487</v>
      </c>
      <c r="AL14" s="1153"/>
      <c r="AM14" s="1153"/>
      <c r="AN14" s="1154"/>
      <c r="AO14" s="284">
        <v>119495</v>
      </c>
      <c r="AP14" s="284">
        <v>1429</v>
      </c>
      <c r="AQ14" s="285">
        <v>1698</v>
      </c>
      <c r="AR14" s="286">
        <v>-15.8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488</v>
      </c>
      <c r="AL15" s="1156"/>
      <c r="AM15" s="1156"/>
      <c r="AN15" s="1157"/>
      <c r="AO15" s="284">
        <v>-136245</v>
      </c>
      <c r="AP15" s="284">
        <v>-1630</v>
      </c>
      <c r="AQ15" s="285">
        <v>-3564</v>
      </c>
      <c r="AR15" s="286">
        <v>-54.3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6316066</v>
      </c>
      <c r="AP16" s="284">
        <v>75542</v>
      </c>
      <c r="AQ16" s="285">
        <v>81608</v>
      </c>
      <c r="AR16" s="286">
        <v>-7.4</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493</v>
      </c>
      <c r="AL21" s="1159"/>
      <c r="AM21" s="1159"/>
      <c r="AN21" s="1160"/>
      <c r="AO21" s="297">
        <v>7.93</v>
      </c>
      <c r="AP21" s="298">
        <v>7.59</v>
      </c>
      <c r="AQ21" s="299">
        <v>0.34</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494</v>
      </c>
      <c r="AL22" s="1159"/>
      <c r="AM22" s="1159"/>
      <c r="AN22" s="1160"/>
      <c r="AO22" s="302">
        <v>96.3</v>
      </c>
      <c r="AP22" s="303">
        <v>98.2</v>
      </c>
      <c r="AQ22" s="304">
        <v>-1.9</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476</v>
      </c>
      <c r="AP30" s="272"/>
      <c r="AQ30" s="273" t="s">
        <v>477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478</v>
      </c>
      <c r="AQ31" s="279" t="s">
        <v>479</v>
      </c>
      <c r="AR31" s="280" t="s">
        <v>480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498</v>
      </c>
      <c r="AL32" s="1167"/>
      <c r="AM32" s="1167"/>
      <c r="AN32" s="1168"/>
      <c r="AO32" s="312">
        <v>1911469</v>
      </c>
      <c r="AP32" s="312">
        <v>22862</v>
      </c>
      <c r="AQ32" s="313">
        <v>42992</v>
      </c>
      <c r="AR32" s="314">
        <v>-46.8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499</v>
      </c>
      <c r="AL33" s="1167"/>
      <c r="AM33" s="1167"/>
      <c r="AN33" s="1168"/>
      <c r="AO33" s="312" t="s">
        <v>485</v>
      </c>
      <c r="AP33" s="312" t="s">
        <v>485</v>
      </c>
      <c r="AQ33" s="313" t="s">
        <v>485</v>
      </c>
      <c r="AR33" s="314" t="s">
        <v>485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500</v>
      </c>
      <c r="AL34" s="1167"/>
      <c r="AM34" s="1167"/>
      <c r="AN34" s="1168"/>
      <c r="AO34" s="312" t="s">
        <v>485</v>
      </c>
      <c r="AP34" s="312" t="s">
        <v>485</v>
      </c>
      <c r="AQ34" s="313">
        <v>43</v>
      </c>
      <c r="AR34" s="314" t="s">
        <v>485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501</v>
      </c>
      <c r="AL35" s="1167"/>
      <c r="AM35" s="1167"/>
      <c r="AN35" s="1168"/>
      <c r="AO35" s="312">
        <v>311628</v>
      </c>
      <c r="AP35" s="312">
        <v>3727</v>
      </c>
      <c r="AQ35" s="313">
        <v>11969</v>
      </c>
      <c r="AR35" s="314">
        <v>-68.900000000000006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502</v>
      </c>
      <c r="AL36" s="1167"/>
      <c r="AM36" s="1167"/>
      <c r="AN36" s="1168"/>
      <c r="AO36" s="312">
        <v>224597</v>
      </c>
      <c r="AP36" s="312">
        <v>2686</v>
      </c>
      <c r="AQ36" s="313">
        <v>2138</v>
      </c>
      <c r="AR36" s="314">
        <v>25.6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503</v>
      </c>
      <c r="AL37" s="1167"/>
      <c r="AM37" s="1167"/>
      <c r="AN37" s="1168"/>
      <c r="AO37" s="312" t="s">
        <v>485</v>
      </c>
      <c r="AP37" s="312" t="s">
        <v>485</v>
      </c>
      <c r="AQ37" s="313">
        <v>592</v>
      </c>
      <c r="AR37" s="314" t="s">
        <v>485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504</v>
      </c>
      <c r="AL38" s="1170"/>
      <c r="AM38" s="1170"/>
      <c r="AN38" s="1171"/>
      <c r="AO38" s="315" t="s">
        <v>485</v>
      </c>
      <c r="AP38" s="315" t="s">
        <v>485</v>
      </c>
      <c r="AQ38" s="316">
        <v>2</v>
      </c>
      <c r="AR38" s="304" t="s">
        <v>485</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505</v>
      </c>
      <c r="AL39" s="1170"/>
      <c r="AM39" s="1170"/>
      <c r="AN39" s="1171"/>
      <c r="AO39" s="312">
        <v>-493692</v>
      </c>
      <c r="AP39" s="312">
        <v>-5905</v>
      </c>
      <c r="AQ39" s="313">
        <v>-5777</v>
      </c>
      <c r="AR39" s="314">
        <v>2.2000000000000002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506</v>
      </c>
      <c r="AL40" s="1167"/>
      <c r="AM40" s="1167"/>
      <c r="AN40" s="1168"/>
      <c r="AO40" s="312">
        <v>-1352440</v>
      </c>
      <c r="AP40" s="312">
        <v>-16176</v>
      </c>
      <c r="AQ40" s="313">
        <v>-36457</v>
      </c>
      <c r="AR40" s="314">
        <v>-55.6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601562</v>
      </c>
      <c r="AP41" s="312">
        <v>7195</v>
      </c>
      <c r="AQ41" s="313">
        <v>15502</v>
      </c>
      <c r="AR41" s="314">
        <v>-53.6</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476</v>
      </c>
      <c r="AN49" s="1163" t="s">
        <v>509</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510</v>
      </c>
      <c r="AO50" s="329" t="s">
        <v>511</v>
      </c>
      <c r="AP50" s="330" t="s">
        <v>512</v>
      </c>
      <c r="AQ50" s="331" t="s">
        <v>513</v>
      </c>
      <c r="AR50" s="332" t="s">
        <v>514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2711836</v>
      </c>
      <c r="AN51" s="334">
        <v>31780</v>
      </c>
      <c r="AO51" s="335">
        <v>55.3</v>
      </c>
      <c r="AP51" s="336">
        <v>62383</v>
      </c>
      <c r="AQ51" s="337">
        <v>14.1</v>
      </c>
      <c r="AR51" s="338">
        <v>41.2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1898825</v>
      </c>
      <c r="AN52" s="342">
        <v>22252</v>
      </c>
      <c r="AO52" s="343">
        <v>57.6</v>
      </c>
      <c r="AP52" s="344">
        <v>35325</v>
      </c>
      <c r="AQ52" s="345">
        <v>7.6</v>
      </c>
      <c r="AR52" s="346">
        <v>50</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2438431</v>
      </c>
      <c r="AN53" s="334">
        <v>28586</v>
      </c>
      <c r="AO53" s="335">
        <v>-10.1</v>
      </c>
      <c r="AP53" s="336">
        <v>63812</v>
      </c>
      <c r="AQ53" s="337">
        <v>2.2999999999999998</v>
      </c>
      <c r="AR53" s="338">
        <v>-12.4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1782074</v>
      </c>
      <c r="AN54" s="342">
        <v>20891</v>
      </c>
      <c r="AO54" s="343">
        <v>-6.1</v>
      </c>
      <c r="AP54" s="344">
        <v>33848</v>
      </c>
      <c r="AQ54" s="345">
        <v>-4.2</v>
      </c>
      <c r="AR54" s="346">
        <v>-1.9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2251740</v>
      </c>
      <c r="AN55" s="334">
        <v>26579</v>
      </c>
      <c r="AO55" s="335">
        <v>-7</v>
      </c>
      <c r="AP55" s="336">
        <v>54225</v>
      </c>
      <c r="AQ55" s="337">
        <v>-15</v>
      </c>
      <c r="AR55" s="338">
        <v>8</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1502815</v>
      </c>
      <c r="AN56" s="342">
        <v>17739</v>
      </c>
      <c r="AO56" s="343">
        <v>-15.1</v>
      </c>
      <c r="AP56" s="344">
        <v>27337</v>
      </c>
      <c r="AQ56" s="345">
        <v>-19.2</v>
      </c>
      <c r="AR56" s="346">
        <v>4.0999999999999996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1916639</v>
      </c>
      <c r="AN57" s="334">
        <v>22817</v>
      </c>
      <c r="AO57" s="335">
        <v>-14.2</v>
      </c>
      <c r="AP57" s="336">
        <v>54016</v>
      </c>
      <c r="AQ57" s="337">
        <v>-0.4</v>
      </c>
      <c r="AR57" s="338">
        <v>-13.8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1311457</v>
      </c>
      <c r="AN58" s="342">
        <v>15612</v>
      </c>
      <c r="AO58" s="343">
        <v>-12</v>
      </c>
      <c r="AP58" s="344">
        <v>28078</v>
      </c>
      <c r="AQ58" s="345">
        <v>2.7</v>
      </c>
      <c r="AR58" s="346">
        <v>-14.7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1960848</v>
      </c>
      <c r="AN59" s="334">
        <v>23452</v>
      </c>
      <c r="AO59" s="335">
        <v>2.8</v>
      </c>
      <c r="AP59" s="336">
        <v>52786</v>
      </c>
      <c r="AQ59" s="337">
        <v>-2.2999999999999998</v>
      </c>
      <c r="AR59" s="338">
        <v>5.0999999999999996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1770055</v>
      </c>
      <c r="AN60" s="342">
        <v>21170</v>
      </c>
      <c r="AO60" s="343">
        <v>35.6</v>
      </c>
      <c r="AP60" s="344">
        <v>28742</v>
      </c>
      <c r="AQ60" s="345">
        <v>2.4</v>
      </c>
      <c r="AR60" s="346">
        <v>33.200000000000003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2255899</v>
      </c>
      <c r="AN61" s="349">
        <v>26643</v>
      </c>
      <c r="AO61" s="350">
        <v>5.4</v>
      </c>
      <c r="AP61" s="351">
        <v>57444</v>
      </c>
      <c r="AQ61" s="352">
        <v>-0.3</v>
      </c>
      <c r="AR61" s="338">
        <v>5.7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1653045</v>
      </c>
      <c r="AN62" s="342">
        <v>19533</v>
      </c>
      <c r="AO62" s="343">
        <v>12</v>
      </c>
      <c r="AP62" s="344">
        <v>30666</v>
      </c>
      <c r="AQ62" s="345">
        <v>-2.1</v>
      </c>
      <c r="AR62" s="346">
        <v>14.1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1C24yidaQVznHzdpEfuXQVh37YLrM9eotMApIBvr6iAcVX89TIA5K/EsiqJTYWuedXI0BWK+cGQZsqu8Q/qqGw==" saltValue="nC2e0mctW25xN2GfE9fwF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473</v>
      </c>
    </row>
    <row r="121" spans="125:125" ht="13.5" hidden="1" customHeight="1" x14ac:dyDescent="0.2">
      <c r="DU121" s="259"/>
    </row>
  </sheetData>
  <sheetProtection algorithmName="SHA-512" hashValue="I8vNWyHHgZC4aQQATkMWLh2iPWhBTQ3omfWrixF5j0m2maSPKTwETvRCSCrkdS96duSpyt9e4NDkBNLEwl+Y7A==" saltValue="PwGamRXAkJRB2tGY3EvJX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473</v>
      </c>
    </row>
  </sheetData>
  <sheetProtection algorithmName="SHA-512" hashValue="5q56x/z7vnk6cS9w4UertX7phvOktGg8xg/5NSBSg6GPpM/oi4RyAdiQqDQWzRo3NqmoNHuQsdvHtkGlA5U2Vw==" saltValue="T6r9MRtl2V755kftSOUm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75" t="s">
        <v>3</v>
      </c>
      <c r="D47" s="1175"/>
      <c r="E47" s="1176"/>
      <c r="F47" s="11">
        <v>12.11</v>
      </c>
      <c r="G47" s="12">
        <v>14.24</v>
      </c>
      <c r="H47" s="12">
        <v>15.87</v>
      </c>
      <c r="I47" s="12">
        <v>20.7</v>
      </c>
      <c r="J47" s="13">
        <v>20.420000000000002</v>
      </c>
    </row>
    <row r="48" spans="2:10" ht="57.75" customHeight="1" x14ac:dyDescent="0.2">
      <c r="B48" s="14"/>
      <c r="C48" s="1177" t="s">
        <v>4</v>
      </c>
      <c r="D48" s="1177"/>
      <c r="E48" s="1178"/>
      <c r="F48" s="15">
        <v>7.03</v>
      </c>
      <c r="G48" s="16">
        <v>8.19</v>
      </c>
      <c r="H48" s="16">
        <v>10.54</v>
      </c>
      <c r="I48" s="16">
        <v>8.51</v>
      </c>
      <c r="J48" s="17">
        <v>6.74</v>
      </c>
    </row>
    <row r="49" spans="2:10" ht="57.75" customHeight="1" thickBot="1" x14ac:dyDescent="0.25">
      <c r="B49" s="18"/>
      <c r="C49" s="1179" t="s">
        <v>5</v>
      </c>
      <c r="D49" s="1179"/>
      <c r="E49" s="1180"/>
      <c r="F49" s="19" t="s">
        <v>528</v>
      </c>
      <c r="G49" s="20">
        <v>0.47</v>
      </c>
      <c r="H49" s="20">
        <v>1.01</v>
      </c>
      <c r="I49" s="20" t="s">
        <v>529</v>
      </c>
      <c r="J49" s="21" t="s">
        <v>530</v>
      </c>
    </row>
    <row r="50" spans="2:10" ht="13" x14ac:dyDescent="0.2"/>
  </sheetData>
  <sheetProtection algorithmName="SHA-512" hashValue="9GdAibCo47MvnTTNX/LxIkEplgf3K8EmsWWvUaolcQ9+frdg9GywgzwPafFaOhsOxhGBencUuZtoErCFkc9wdg==" saltValue="Xh8vB78QRR3aB6wenbSb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 </vt:lpstr>
      <vt:lpstr>連結実質赤字比率に係る赤字・黒字の構成分析 </vt:lpstr>
      <vt:lpstr>実質公債費比率（分子）の構造 </vt:lpstr>
      <vt:lpstr>将来負担比率（分子）の構造 </vt:lpstr>
      <vt:lpstr>基金残高に係る経年分析 </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冨安　那奈</cp:lastModifiedBy>
  <cp:lastPrinted>2025-03-19T05:09:30Z</cp:lastPrinted>
  <dcterms:created xsi:type="dcterms:W3CDTF">2025-02-19T03:02:24Z</dcterms:created>
  <dcterms:modified xsi:type="dcterms:W3CDTF">2025-09-24T04:47:54Z</dcterms:modified>
  <cp:category/>
</cp:coreProperties>
</file>